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160" windowHeight="1185"/>
  </bookViews>
  <sheets>
    <sheet name="1" sheetId="1" r:id="rId1"/>
    <sheet name="2" sheetId="24" r:id="rId2"/>
    <sheet name="3" sheetId="19" r:id="rId3"/>
    <sheet name="4" sheetId="20" r:id="rId4"/>
    <sheet name="5" sheetId="25" r:id="rId5"/>
    <sheet name="6" sheetId="8" r:id="rId6"/>
    <sheet name="7" sheetId="23" r:id="rId7"/>
    <sheet name="8" sheetId="11" r:id="rId8"/>
    <sheet name="9" sheetId="27" r:id="rId9"/>
    <sheet name="10" sheetId="28" r:id="rId10"/>
    <sheet name="11" sheetId="29" r:id="rId11"/>
    <sheet name="12" sheetId="30" r:id="rId12"/>
  </sheets>
  <definedNames>
    <definedName name="_xlnm._FilterDatabase" localSheetId="5" hidden="1">'6'!$A$11:$Q$360</definedName>
    <definedName name="page\x2dtotal" localSheetId="11">'12'!$A$193</definedName>
    <definedName name="page\x2dtotal">#REF!</definedName>
    <definedName name="page\x2dtotal\x2dmaster0" localSheetId="11">'12'!$A$193</definedName>
    <definedName name="page\x2dtotal\x2dmaster0">#REF!</definedName>
  </definedNames>
  <calcPr calcId="145621"/>
</workbook>
</file>

<file path=xl/calcChain.xml><?xml version="1.0" encoding="utf-8"?>
<calcChain xmlns="http://schemas.openxmlformats.org/spreadsheetml/2006/main">
  <c r="I6" i="20" l="1"/>
  <c r="G6" i="20"/>
  <c r="E6" i="20"/>
  <c r="J7" i="19"/>
  <c r="H7" i="19"/>
  <c r="F7" i="19"/>
  <c r="D7" i="19"/>
  <c r="E515" i="27" l="1"/>
  <c r="E496" i="27"/>
  <c r="E484" i="27"/>
  <c r="E473" i="27"/>
  <c r="E462" i="27"/>
  <c r="E454" i="27"/>
  <c r="E447" i="27"/>
  <c r="E432" i="27"/>
  <c r="E419" i="27"/>
  <c r="E394" i="27"/>
  <c r="E385" i="27"/>
  <c r="E379" i="27"/>
  <c r="E370" i="27"/>
  <c r="E360" i="27"/>
  <c r="E355" i="27"/>
  <c r="E350" i="27"/>
  <c r="E345" i="27"/>
  <c r="E329" i="27"/>
  <c r="E306" i="27"/>
  <c r="E282" i="27"/>
  <c r="E258" i="27"/>
  <c r="E251" i="27"/>
  <c r="E244" i="27"/>
  <c r="E230" i="27"/>
  <c r="E217" i="27"/>
  <c r="E203" i="27"/>
  <c r="E191" i="27"/>
  <c r="E175" i="27"/>
  <c r="E164" i="27"/>
  <c r="E148" i="27"/>
  <c r="E140" i="27"/>
  <c r="E131" i="27"/>
  <c r="E119" i="27"/>
  <c r="E107" i="27"/>
  <c r="E95" i="27"/>
  <c r="E81" i="27"/>
  <c r="E74" i="27"/>
  <c r="E67" i="27"/>
  <c r="E52" i="27"/>
  <c r="E44" i="27"/>
  <c r="E31" i="27"/>
  <c r="E19" i="27"/>
  <c r="F22" i="23" l="1"/>
  <c r="F6" i="23"/>
  <c r="F7" i="23"/>
  <c r="F8" i="23"/>
  <c r="F9" i="23"/>
  <c r="F10" i="23"/>
  <c r="F11" i="23"/>
  <c r="F12" i="23"/>
  <c r="F13" i="23"/>
  <c r="F14" i="23"/>
  <c r="F15" i="23"/>
  <c r="F16" i="23"/>
  <c r="F17" i="23"/>
  <c r="F18" i="23"/>
  <c r="F19" i="23"/>
  <c r="F20" i="23"/>
  <c r="F21" i="23"/>
  <c r="F23" i="23"/>
  <c r="F24" i="23"/>
  <c r="F25" i="23"/>
  <c r="F26" i="23"/>
  <c r="F27" i="23"/>
  <c r="F28" i="23"/>
  <c r="F29" i="23"/>
  <c r="F30" i="23"/>
  <c r="F31" i="23"/>
  <c r="F32" i="23"/>
  <c r="F33" i="23"/>
  <c r="F34" i="23"/>
  <c r="F35" i="23"/>
  <c r="F36" i="23"/>
  <c r="F37" i="23"/>
  <c r="F38" i="23"/>
  <c r="F39" i="23"/>
  <c r="F40" i="23"/>
  <c r="F41" i="23"/>
  <c r="F42" i="23"/>
  <c r="F43" i="23"/>
  <c r="F44" i="23"/>
  <c r="F45" i="23"/>
  <c r="F46" i="23"/>
  <c r="F48" i="23"/>
  <c r="F49" i="23"/>
  <c r="F50" i="23"/>
  <c r="F51" i="23"/>
  <c r="F52" i="23"/>
  <c r="F53" i="23"/>
  <c r="F54" i="23"/>
  <c r="F55" i="23"/>
  <c r="F56" i="23"/>
  <c r="F57" i="23"/>
  <c r="F58" i="23"/>
  <c r="F59" i="23"/>
  <c r="F60" i="23"/>
  <c r="F61" i="23"/>
  <c r="F62" i="23"/>
  <c r="F63" i="23"/>
  <c r="F4" i="23"/>
  <c r="H71" i="25" l="1"/>
  <c r="F71" i="25"/>
  <c r="E71" i="25"/>
  <c r="F38" i="25"/>
  <c r="E38" i="25"/>
  <c r="J32" i="20" l="1"/>
  <c r="I28" i="20"/>
  <c r="I29" i="20"/>
  <c r="I30" i="20"/>
  <c r="I31" i="20"/>
  <c r="I27" i="20"/>
  <c r="G28" i="20"/>
  <c r="G29" i="20"/>
  <c r="G30" i="20"/>
  <c r="G31" i="20"/>
  <c r="G27" i="20"/>
  <c r="E28" i="20"/>
  <c r="E29" i="20"/>
  <c r="E30" i="20"/>
  <c r="E31" i="20"/>
  <c r="E27" i="20"/>
  <c r="D66" i="20" l="1"/>
  <c r="D67" i="20"/>
  <c r="D68" i="20"/>
  <c r="D69" i="20"/>
  <c r="D70" i="20"/>
  <c r="D71" i="20"/>
  <c r="D72" i="20"/>
  <c r="D65" i="20"/>
  <c r="K66" i="20"/>
  <c r="K67" i="20"/>
  <c r="K68" i="20"/>
  <c r="K69" i="20"/>
  <c r="K70" i="20"/>
  <c r="K71" i="20"/>
  <c r="K72" i="20"/>
  <c r="K65" i="20"/>
  <c r="I66" i="20"/>
  <c r="I67" i="20"/>
  <c r="I68" i="20"/>
  <c r="I69" i="20"/>
  <c r="I70" i="20"/>
  <c r="I71" i="20"/>
  <c r="I72" i="20"/>
  <c r="I65" i="20"/>
  <c r="G66" i="20" l="1"/>
  <c r="G67" i="20"/>
  <c r="G68" i="20"/>
  <c r="G69" i="20"/>
  <c r="G70" i="20"/>
  <c r="G71" i="20"/>
  <c r="G72" i="20"/>
  <c r="G65" i="20"/>
  <c r="E66" i="20" l="1"/>
  <c r="E67" i="20"/>
  <c r="E68" i="20"/>
  <c r="E69" i="20"/>
  <c r="E70" i="20"/>
  <c r="E71" i="20"/>
  <c r="E72" i="20"/>
  <c r="E65" i="20"/>
  <c r="H59" i="20"/>
  <c r="G59" i="20"/>
  <c r="G60" i="20"/>
  <c r="E59" i="20" l="1"/>
  <c r="E60" i="20"/>
  <c r="E61" i="20"/>
  <c r="E62" i="20"/>
  <c r="E63" i="20"/>
  <c r="E58" i="20"/>
  <c r="I59" i="20"/>
  <c r="I60" i="20"/>
  <c r="I61" i="20"/>
  <c r="I62" i="20"/>
  <c r="I63" i="20"/>
  <c r="I58" i="20"/>
  <c r="G61" i="20"/>
  <c r="G62" i="20"/>
  <c r="G63" i="20"/>
  <c r="G58" i="20"/>
  <c r="I56" i="20"/>
  <c r="I54" i="20"/>
  <c r="I55" i="20"/>
  <c r="I53" i="20"/>
  <c r="G54" i="20"/>
  <c r="G55" i="20"/>
  <c r="G56" i="20"/>
  <c r="G53" i="20"/>
  <c r="E54" i="20"/>
  <c r="E55" i="20"/>
  <c r="E56" i="20"/>
  <c r="E53" i="20"/>
  <c r="I49" i="20"/>
  <c r="I50" i="20"/>
  <c r="I51" i="20"/>
  <c r="I48" i="20"/>
  <c r="G49" i="20"/>
  <c r="G50" i="20"/>
  <c r="G51" i="20"/>
  <c r="G48" i="20"/>
  <c r="E49" i="20"/>
  <c r="E50" i="20"/>
  <c r="E51" i="20"/>
  <c r="E48" i="20"/>
  <c r="I41" i="20"/>
  <c r="I42" i="20"/>
  <c r="I43" i="20"/>
  <c r="I44" i="20"/>
  <c r="I45" i="20"/>
  <c r="I46" i="20"/>
  <c r="I40" i="20"/>
  <c r="G41" i="20"/>
  <c r="G42" i="20"/>
  <c r="G43" i="20"/>
  <c r="G44" i="20"/>
  <c r="G45" i="20"/>
  <c r="G46" i="20"/>
  <c r="G40" i="20"/>
  <c r="E41" i="20"/>
  <c r="E42" i="20"/>
  <c r="E43" i="20"/>
  <c r="E44" i="20"/>
  <c r="E45" i="20"/>
  <c r="E46" i="20"/>
  <c r="E40" i="20"/>
  <c r="I34" i="20"/>
  <c r="I35" i="20"/>
  <c r="I36" i="20"/>
  <c r="I37" i="20"/>
  <c r="I38" i="20"/>
  <c r="I33" i="20"/>
  <c r="G34" i="20"/>
  <c r="G35" i="20"/>
  <c r="G36" i="20"/>
  <c r="G37" i="20"/>
  <c r="G38" i="20"/>
  <c r="G33" i="20"/>
  <c r="E34" i="20"/>
  <c r="E35" i="20"/>
  <c r="E36" i="20"/>
  <c r="E37" i="20"/>
  <c r="E38" i="20"/>
  <c r="E33" i="20"/>
  <c r="I20" i="20"/>
  <c r="I21" i="20"/>
  <c r="I22" i="20"/>
  <c r="I23" i="20"/>
  <c r="I24" i="20"/>
  <c r="I25" i="20"/>
  <c r="I19" i="20"/>
  <c r="G20" i="20"/>
  <c r="G21" i="20"/>
  <c r="G22" i="20"/>
  <c r="G23" i="20"/>
  <c r="G24" i="20"/>
  <c r="G25" i="20"/>
  <c r="G19" i="20"/>
  <c r="E20" i="20"/>
  <c r="E21" i="20"/>
  <c r="E22" i="20"/>
  <c r="E23" i="20"/>
  <c r="E24" i="20"/>
  <c r="E25" i="20"/>
  <c r="E19" i="20"/>
  <c r="E12" i="20"/>
  <c r="I13" i="20"/>
  <c r="G13" i="20"/>
  <c r="E13" i="20"/>
  <c r="I14" i="20"/>
  <c r="I15" i="20"/>
  <c r="I16" i="20"/>
  <c r="I17" i="20"/>
  <c r="I12" i="20"/>
  <c r="G14" i="20"/>
  <c r="G15" i="20"/>
  <c r="G16" i="20"/>
  <c r="G17" i="20"/>
  <c r="G12" i="20"/>
  <c r="E14" i="20"/>
  <c r="E15" i="20"/>
  <c r="E16" i="20"/>
  <c r="E17" i="20"/>
  <c r="I5" i="20"/>
  <c r="I7" i="20"/>
  <c r="I8" i="20"/>
  <c r="I9" i="20"/>
  <c r="I10" i="20"/>
  <c r="I4" i="20"/>
  <c r="G5" i="20"/>
  <c r="G7" i="20"/>
  <c r="G8" i="20"/>
  <c r="G9" i="20"/>
  <c r="G10" i="20"/>
  <c r="G4" i="20"/>
  <c r="E5" i="20"/>
  <c r="E7" i="20"/>
  <c r="E8" i="20"/>
  <c r="E9" i="20"/>
  <c r="E10" i="20"/>
  <c r="E4" i="20"/>
  <c r="C74" i="19"/>
  <c r="J67" i="19"/>
  <c r="J68" i="19"/>
  <c r="J69" i="19"/>
  <c r="J70" i="19"/>
  <c r="J71" i="19"/>
  <c r="J72" i="19"/>
  <c r="J73" i="19"/>
  <c r="J66" i="19"/>
  <c r="H67" i="19"/>
  <c r="H68" i="19"/>
  <c r="H69" i="19"/>
  <c r="H70" i="19"/>
  <c r="H71" i="19"/>
  <c r="H72" i="19"/>
  <c r="H73" i="19"/>
  <c r="H66" i="19"/>
  <c r="F67" i="19"/>
  <c r="F68" i="19"/>
  <c r="F69" i="19"/>
  <c r="F70" i="19"/>
  <c r="F71" i="19"/>
  <c r="F72" i="19"/>
  <c r="F73" i="19"/>
  <c r="F66" i="19"/>
  <c r="D67" i="19"/>
  <c r="D68" i="19"/>
  <c r="D69" i="19"/>
  <c r="D70" i="19"/>
  <c r="D71" i="19"/>
  <c r="D72" i="19"/>
  <c r="D73" i="19"/>
  <c r="D66" i="19"/>
  <c r="J60" i="19"/>
  <c r="J61" i="19"/>
  <c r="J62" i="19"/>
  <c r="J63" i="19"/>
  <c r="J64" i="19"/>
  <c r="J59" i="19"/>
  <c r="H60" i="19"/>
  <c r="H61" i="19"/>
  <c r="H62" i="19"/>
  <c r="H63" i="19"/>
  <c r="H64" i="19"/>
  <c r="H59" i="19"/>
  <c r="F60" i="19"/>
  <c r="F61" i="19"/>
  <c r="F62" i="19"/>
  <c r="F63" i="19"/>
  <c r="F64" i="19"/>
  <c r="F59" i="19"/>
  <c r="D60" i="19"/>
  <c r="D61" i="19"/>
  <c r="D62" i="19"/>
  <c r="D63" i="19"/>
  <c r="D64" i="19"/>
  <c r="D59" i="19"/>
  <c r="J55" i="19"/>
  <c r="J56" i="19"/>
  <c r="J57" i="19"/>
  <c r="J54" i="19"/>
  <c r="H55" i="19"/>
  <c r="H56" i="19"/>
  <c r="H57" i="19"/>
  <c r="H54" i="19"/>
  <c r="F55" i="19"/>
  <c r="F56" i="19"/>
  <c r="F57" i="19"/>
  <c r="F54" i="19"/>
  <c r="D55" i="19"/>
  <c r="D56" i="19"/>
  <c r="D57" i="19"/>
  <c r="D54" i="19"/>
  <c r="J50" i="19"/>
  <c r="J51" i="19"/>
  <c r="J52" i="19"/>
  <c r="J49" i="19"/>
  <c r="H50" i="19"/>
  <c r="H51" i="19"/>
  <c r="H52" i="19"/>
  <c r="H49" i="19"/>
  <c r="F50" i="19"/>
  <c r="F51" i="19"/>
  <c r="F52" i="19"/>
  <c r="F49" i="19"/>
  <c r="D50" i="19"/>
  <c r="D51" i="19"/>
  <c r="D52" i="19"/>
  <c r="D49" i="19"/>
  <c r="J42" i="19"/>
  <c r="J43" i="19"/>
  <c r="J44" i="19"/>
  <c r="J45" i="19"/>
  <c r="J46" i="19"/>
  <c r="J47" i="19"/>
  <c r="J41" i="19"/>
  <c r="H42" i="19"/>
  <c r="H43" i="19"/>
  <c r="H44" i="19"/>
  <c r="H45" i="19"/>
  <c r="H46" i="19"/>
  <c r="H47" i="19"/>
  <c r="H41" i="19"/>
  <c r="F42" i="19"/>
  <c r="F43" i="19"/>
  <c r="F44" i="19"/>
  <c r="F45" i="19"/>
  <c r="F46" i="19"/>
  <c r="F47" i="19"/>
  <c r="F41" i="19"/>
  <c r="D42" i="19"/>
  <c r="D43" i="19"/>
  <c r="D44" i="19"/>
  <c r="D45" i="19"/>
  <c r="D46" i="19"/>
  <c r="D47" i="19"/>
  <c r="D41" i="19"/>
  <c r="J35" i="19"/>
  <c r="J36" i="19"/>
  <c r="J37" i="19"/>
  <c r="J38" i="19"/>
  <c r="J39" i="19"/>
  <c r="J34" i="19"/>
  <c r="H35" i="19"/>
  <c r="H36" i="19"/>
  <c r="H37" i="19"/>
  <c r="H38" i="19"/>
  <c r="H39" i="19"/>
  <c r="H34" i="19"/>
  <c r="F35" i="19"/>
  <c r="F36" i="19"/>
  <c r="F37" i="19"/>
  <c r="F38" i="19"/>
  <c r="F39" i="19"/>
  <c r="F34" i="19"/>
  <c r="D35" i="19"/>
  <c r="D36" i="19"/>
  <c r="D37" i="19"/>
  <c r="D38" i="19"/>
  <c r="D39" i="19"/>
  <c r="D34" i="19"/>
  <c r="J29" i="19"/>
  <c r="J30" i="19"/>
  <c r="J31" i="19"/>
  <c r="J32" i="19"/>
  <c r="J28" i="19"/>
  <c r="H29" i="19"/>
  <c r="H30" i="19"/>
  <c r="H31" i="19"/>
  <c r="H32" i="19"/>
  <c r="H28" i="19"/>
  <c r="F29" i="19"/>
  <c r="F30" i="19"/>
  <c r="F31" i="19"/>
  <c r="F32" i="19"/>
  <c r="F28" i="19"/>
  <c r="D29" i="19"/>
  <c r="D30" i="19"/>
  <c r="D31" i="19"/>
  <c r="D32" i="19"/>
  <c r="D28" i="19"/>
  <c r="J6" i="19"/>
  <c r="J8" i="19"/>
  <c r="J9" i="19"/>
  <c r="J10" i="19"/>
  <c r="J11" i="19"/>
  <c r="J5" i="19"/>
  <c r="D6" i="19"/>
  <c r="D8" i="19"/>
  <c r="D9" i="19"/>
  <c r="D10" i="19"/>
  <c r="D11" i="19"/>
  <c r="D5" i="19"/>
  <c r="F6" i="19"/>
  <c r="F8" i="19"/>
  <c r="F9" i="19"/>
  <c r="F10" i="19"/>
  <c r="F11" i="19"/>
  <c r="F5" i="19"/>
  <c r="J21" i="19"/>
  <c r="J22" i="19"/>
  <c r="J23" i="19"/>
  <c r="J24" i="19"/>
  <c r="J26" i="19"/>
  <c r="J20" i="19"/>
  <c r="H21" i="19"/>
  <c r="H22" i="19"/>
  <c r="H23" i="19"/>
  <c r="H24" i="19"/>
  <c r="H26" i="19"/>
  <c r="H20" i="19"/>
  <c r="F21" i="19"/>
  <c r="F22" i="19"/>
  <c r="F23" i="19"/>
  <c r="F24" i="19"/>
  <c r="F26" i="19"/>
  <c r="F20" i="19"/>
  <c r="D21" i="19"/>
  <c r="D22" i="19"/>
  <c r="D23" i="19"/>
  <c r="D24" i="19"/>
  <c r="D26" i="19"/>
  <c r="D20" i="19"/>
  <c r="D14" i="19"/>
  <c r="D15" i="19"/>
  <c r="D16" i="19"/>
  <c r="D17" i="19"/>
  <c r="D18" i="19"/>
  <c r="D13" i="19"/>
  <c r="F14" i="19"/>
  <c r="F15" i="19"/>
  <c r="F16" i="19"/>
  <c r="F17" i="19"/>
  <c r="F18" i="19"/>
  <c r="F13" i="19"/>
  <c r="H6" i="19"/>
  <c r="H8" i="19"/>
  <c r="H9" i="19"/>
  <c r="H10" i="19"/>
  <c r="H11" i="19"/>
  <c r="H5" i="19"/>
  <c r="H14" i="19"/>
  <c r="H15" i="19"/>
  <c r="H16" i="19"/>
  <c r="H17" i="19"/>
  <c r="H18" i="19"/>
  <c r="H13" i="19"/>
  <c r="J14" i="19"/>
  <c r="J15" i="19"/>
  <c r="J16" i="19"/>
  <c r="J17" i="19"/>
  <c r="J18" i="19"/>
  <c r="J13" i="19"/>
  <c r="L66" i="1" l="1"/>
  <c r="L67" i="1"/>
  <c r="L68" i="1"/>
  <c r="L69" i="1"/>
  <c r="L70" i="1"/>
  <c r="I25" i="1" l="1"/>
  <c r="L20" i="1" l="1"/>
  <c r="L21" i="1"/>
  <c r="L22" i="1"/>
  <c r="L23" i="1"/>
  <c r="L24" i="1"/>
  <c r="L19" i="1"/>
  <c r="H31" i="1"/>
  <c r="I12" i="1"/>
  <c r="I13" i="1"/>
  <c r="I14" i="1"/>
  <c r="I15" i="1"/>
  <c r="I16" i="1"/>
  <c r="I17" i="1"/>
  <c r="I11" i="1"/>
  <c r="I31" i="1" l="1"/>
  <c r="E353" i="11" l="1"/>
  <c r="F353" i="11"/>
  <c r="G353" i="11"/>
  <c r="D353" i="11"/>
  <c r="E344" i="11"/>
  <c r="F344" i="11"/>
  <c r="G344" i="11"/>
  <c r="D344" i="11"/>
  <c r="E335" i="11"/>
  <c r="F335" i="11"/>
  <c r="G335" i="11"/>
  <c r="D335" i="11"/>
  <c r="E326" i="11"/>
  <c r="F326" i="11"/>
  <c r="G326" i="11"/>
  <c r="D326" i="11"/>
  <c r="E317" i="11"/>
  <c r="F317" i="11"/>
  <c r="G317" i="11"/>
  <c r="D317" i="11"/>
  <c r="E308" i="11"/>
  <c r="F308" i="11"/>
  <c r="G308" i="11"/>
  <c r="D308" i="11"/>
  <c r="E301" i="11"/>
  <c r="F301" i="11"/>
  <c r="G301" i="11"/>
  <c r="D301" i="11"/>
  <c r="E294" i="11"/>
  <c r="F294" i="11"/>
  <c r="G294" i="11"/>
  <c r="D294" i="11"/>
  <c r="E287" i="11"/>
  <c r="F287" i="11"/>
  <c r="G287" i="11"/>
  <c r="D287" i="11"/>
  <c r="E280" i="11"/>
  <c r="F280" i="11"/>
  <c r="G280" i="11"/>
  <c r="D280" i="11"/>
  <c r="E273" i="11"/>
  <c r="F273" i="11"/>
  <c r="G273" i="11"/>
  <c r="D273" i="11"/>
  <c r="E268" i="11"/>
  <c r="F268" i="11"/>
  <c r="G268" i="11"/>
  <c r="D268" i="11"/>
  <c r="E263" i="11"/>
  <c r="F263" i="11"/>
  <c r="G263" i="11"/>
  <c r="D263" i="11"/>
  <c r="E258" i="11"/>
  <c r="F258" i="11"/>
  <c r="G258" i="11"/>
  <c r="D258" i="11"/>
  <c r="E253" i="11"/>
  <c r="F253" i="11"/>
  <c r="G253" i="11"/>
  <c r="D253" i="11"/>
  <c r="E248" i="11"/>
  <c r="F248" i="11"/>
  <c r="G248" i="11"/>
  <c r="D248" i="11"/>
  <c r="E243" i="11"/>
  <c r="F243" i="11"/>
  <c r="G243" i="11"/>
  <c r="D243" i="11"/>
  <c r="E238" i="11"/>
  <c r="F238" i="11"/>
  <c r="G238" i="11"/>
  <c r="D238" i="11"/>
  <c r="E233" i="11"/>
  <c r="F233" i="11"/>
  <c r="G233" i="11"/>
  <c r="D233" i="11"/>
  <c r="E228" i="11"/>
  <c r="F228" i="11"/>
  <c r="G228" i="11"/>
  <c r="D228" i="11"/>
  <c r="E223" i="11"/>
  <c r="F223" i="11"/>
  <c r="G223" i="11"/>
  <c r="D223" i="11"/>
  <c r="E215" i="11"/>
  <c r="F215" i="11"/>
  <c r="G215" i="11"/>
  <c r="D215" i="11"/>
  <c r="E207" i="11"/>
  <c r="F207" i="11"/>
  <c r="G207" i="11"/>
  <c r="D207" i="11"/>
  <c r="E199" i="11"/>
  <c r="F199" i="11"/>
  <c r="G199" i="11"/>
  <c r="D199" i="11"/>
  <c r="E191" i="11"/>
  <c r="F191" i="11"/>
  <c r="G191" i="11"/>
  <c r="D191" i="11"/>
  <c r="E183" i="11"/>
  <c r="F183" i="11"/>
  <c r="G183" i="11"/>
  <c r="D183" i="11"/>
  <c r="E176" i="11"/>
  <c r="F176" i="11"/>
  <c r="G176" i="11"/>
  <c r="D176" i="11"/>
  <c r="E169" i="11"/>
  <c r="F169" i="11"/>
  <c r="G169" i="11"/>
  <c r="D169" i="11"/>
  <c r="E162" i="11"/>
  <c r="F162" i="11"/>
  <c r="G162" i="11"/>
  <c r="D162" i="11"/>
  <c r="E155" i="11"/>
  <c r="F155" i="11"/>
  <c r="G155" i="11"/>
  <c r="D155" i="11"/>
  <c r="E148" i="11"/>
  <c r="F148" i="11"/>
  <c r="G148" i="11"/>
  <c r="D148" i="11"/>
  <c r="E142" i="11"/>
  <c r="F142" i="11"/>
  <c r="G142" i="11"/>
  <c r="D142" i="11"/>
  <c r="E136" i="11"/>
  <c r="F136" i="11"/>
  <c r="G136" i="11"/>
  <c r="D136" i="11"/>
  <c r="E130" i="11"/>
  <c r="F130" i="11"/>
  <c r="G130" i="11"/>
  <c r="D130" i="11"/>
  <c r="E124" i="11"/>
  <c r="F124" i="11"/>
  <c r="G124" i="11"/>
  <c r="D124" i="11"/>
  <c r="E118" i="11"/>
  <c r="F118" i="11"/>
  <c r="G118" i="11"/>
  <c r="D118" i="11"/>
  <c r="E110" i="11"/>
  <c r="F110" i="11"/>
  <c r="G110" i="11"/>
  <c r="D110" i="11"/>
  <c r="E102" i="11"/>
  <c r="F102" i="11"/>
  <c r="G102" i="11"/>
  <c r="D102" i="11"/>
  <c r="E94" i="11"/>
  <c r="F94" i="11"/>
  <c r="G94" i="11"/>
  <c r="D94" i="11"/>
  <c r="E86" i="11"/>
  <c r="F86" i="11"/>
  <c r="G86" i="11"/>
  <c r="D86" i="11"/>
  <c r="E78" i="11"/>
  <c r="F78" i="11"/>
  <c r="G78" i="11"/>
  <c r="D78" i="11"/>
  <c r="E71" i="11"/>
  <c r="F71" i="11"/>
  <c r="G71" i="11"/>
  <c r="D71" i="11"/>
  <c r="E64" i="11"/>
  <c r="F64" i="11"/>
  <c r="G64" i="11"/>
  <c r="D64" i="11"/>
  <c r="E57" i="11"/>
  <c r="F57" i="11"/>
  <c r="G57" i="11"/>
  <c r="D57" i="11"/>
  <c r="E50" i="11"/>
  <c r="F50" i="11"/>
  <c r="G50" i="11"/>
  <c r="D50" i="11"/>
  <c r="E43" i="11"/>
  <c r="F43" i="11"/>
  <c r="G43" i="11"/>
  <c r="D43" i="11"/>
  <c r="E35" i="11"/>
  <c r="F35" i="11"/>
  <c r="G35" i="11"/>
  <c r="D35" i="11"/>
  <c r="E27" i="11"/>
  <c r="F27" i="11"/>
  <c r="G27" i="11"/>
  <c r="D27" i="11"/>
  <c r="E19" i="11"/>
  <c r="F19" i="11"/>
  <c r="G19" i="11"/>
  <c r="D19" i="11"/>
  <c r="E11" i="11"/>
  <c r="F11" i="11"/>
  <c r="G11" i="11"/>
  <c r="D11" i="11"/>
  <c r="D354" i="11" l="1"/>
  <c r="G354" i="11"/>
  <c r="F354" i="11"/>
  <c r="E354" i="11"/>
  <c r="L44" i="1" l="1"/>
  <c r="L43" i="1"/>
  <c r="L12" i="1"/>
  <c r="L16" i="1"/>
  <c r="L31" i="1"/>
  <c r="L30" i="1"/>
  <c r="J73" i="20" l="1"/>
  <c r="H73" i="20"/>
  <c r="F73" i="20"/>
  <c r="L74" i="1" l="1"/>
  <c r="L29" i="1" l="1"/>
  <c r="D73" i="20" l="1"/>
  <c r="C73" i="20"/>
  <c r="K73" i="20" s="1"/>
  <c r="H64" i="20"/>
  <c r="F64" i="20"/>
  <c r="C64" i="20"/>
  <c r="H57" i="20"/>
  <c r="F57" i="20"/>
  <c r="D57" i="20"/>
  <c r="C57" i="20"/>
  <c r="E57" i="20" s="1"/>
  <c r="H52" i="20"/>
  <c r="F52" i="20"/>
  <c r="D52" i="20"/>
  <c r="C52" i="20"/>
  <c r="H47" i="20"/>
  <c r="F47" i="20"/>
  <c r="D47" i="20"/>
  <c r="C47" i="20"/>
  <c r="H39" i="20"/>
  <c r="F39" i="20"/>
  <c r="D39" i="20"/>
  <c r="C39" i="20"/>
  <c r="H32" i="20"/>
  <c r="F32" i="20"/>
  <c r="D32" i="20"/>
  <c r="C32" i="20"/>
  <c r="K32" i="20" s="1"/>
  <c r="H26" i="20"/>
  <c r="F26" i="20"/>
  <c r="D26" i="20"/>
  <c r="C26" i="20"/>
  <c r="H18" i="20"/>
  <c r="H74" i="20" s="1"/>
  <c r="F18" i="20"/>
  <c r="C18" i="20"/>
  <c r="H11" i="20"/>
  <c r="F11" i="20"/>
  <c r="D11" i="20"/>
  <c r="C11" i="20"/>
  <c r="F74" i="20" l="1"/>
  <c r="I39" i="20"/>
  <c r="I11" i="20"/>
  <c r="E11" i="20"/>
  <c r="G64" i="20"/>
  <c r="G32" i="20"/>
  <c r="I64" i="20"/>
  <c r="E39" i="20"/>
  <c r="E52" i="20"/>
  <c r="G39" i="20"/>
  <c r="G52" i="20"/>
  <c r="I52" i="20"/>
  <c r="I57" i="20"/>
  <c r="I47" i="20"/>
  <c r="I26" i="20"/>
  <c r="E26" i="20"/>
  <c r="G26" i="20"/>
  <c r="G73" i="20"/>
  <c r="I18" i="20"/>
  <c r="G18" i="20"/>
  <c r="D18" i="20"/>
  <c r="E18" i="20" s="1"/>
  <c r="E32" i="20"/>
  <c r="I32" i="20"/>
  <c r="G47" i="20"/>
  <c r="D64" i="20"/>
  <c r="E64" i="20" s="1"/>
  <c r="E73" i="20"/>
  <c r="I73" i="20"/>
  <c r="G11" i="20"/>
  <c r="C74" i="20"/>
  <c r="E47" i="20"/>
  <c r="G74" i="20" l="1"/>
  <c r="I74" i="20"/>
  <c r="D74" i="20"/>
  <c r="E74" i="20" s="1"/>
  <c r="I74" i="19" l="1"/>
  <c r="G74" i="19"/>
  <c r="E74" i="19"/>
  <c r="K74" i="19"/>
  <c r="K65" i="19"/>
  <c r="I65" i="19"/>
  <c r="J65" i="19" s="1"/>
  <c r="G65" i="19"/>
  <c r="H65" i="19" s="1"/>
  <c r="E65" i="19"/>
  <c r="F65" i="19" s="1"/>
  <c r="C65" i="19"/>
  <c r="D65" i="19" s="1"/>
  <c r="K58" i="19"/>
  <c r="J58" i="19" s="1"/>
  <c r="I58" i="19"/>
  <c r="G58" i="19"/>
  <c r="E58" i="19"/>
  <c r="F58" i="19" s="1"/>
  <c r="C58" i="19"/>
  <c r="D58" i="19" s="1"/>
  <c r="K53" i="19"/>
  <c r="I53" i="19"/>
  <c r="G53" i="19"/>
  <c r="E53" i="19"/>
  <c r="C53" i="19"/>
  <c r="K48" i="19"/>
  <c r="I48" i="19"/>
  <c r="G48" i="19"/>
  <c r="H48" i="19" s="1"/>
  <c r="E48" i="19"/>
  <c r="F48" i="19" s="1"/>
  <c r="D48" i="19"/>
  <c r="C48" i="19"/>
  <c r="K40" i="19"/>
  <c r="I40" i="19"/>
  <c r="J40" i="19" s="1"/>
  <c r="G40" i="19"/>
  <c r="H40" i="19" s="1"/>
  <c r="E40" i="19"/>
  <c r="C40" i="19"/>
  <c r="D40" i="19" s="1"/>
  <c r="K33" i="19"/>
  <c r="I33" i="19"/>
  <c r="J33" i="19" s="1"/>
  <c r="G33" i="19"/>
  <c r="H33" i="19" s="1"/>
  <c r="E33" i="19"/>
  <c r="F33" i="19" s="1"/>
  <c r="C33" i="19"/>
  <c r="D33" i="19" s="1"/>
  <c r="K27" i="19"/>
  <c r="I27" i="19"/>
  <c r="G27" i="19"/>
  <c r="E27" i="19"/>
  <c r="C27" i="19"/>
  <c r="K19" i="19"/>
  <c r="I19" i="19"/>
  <c r="J19" i="19" s="1"/>
  <c r="G19" i="19"/>
  <c r="H19" i="19" s="1"/>
  <c r="E19" i="19"/>
  <c r="F19" i="19" s="1"/>
  <c r="C19" i="19"/>
  <c r="D19" i="19" s="1"/>
  <c r="K12" i="19"/>
  <c r="I12" i="19"/>
  <c r="G12" i="19"/>
  <c r="E12" i="19"/>
  <c r="C12" i="19"/>
  <c r="J12" i="19" l="1"/>
  <c r="F12" i="19"/>
  <c r="D53" i="19"/>
  <c r="K75" i="19"/>
  <c r="H58" i="19"/>
  <c r="J48" i="19"/>
  <c r="F53" i="19"/>
  <c r="H53" i="19"/>
  <c r="J53" i="19"/>
  <c r="F40" i="19"/>
  <c r="C75" i="19"/>
  <c r="D27" i="19"/>
  <c r="F27" i="19"/>
  <c r="H27" i="19"/>
  <c r="J27" i="19"/>
  <c r="E75" i="19"/>
  <c r="D12" i="19"/>
  <c r="G75" i="19"/>
  <c r="I75" i="19"/>
  <c r="F74" i="19"/>
  <c r="J74" i="19"/>
  <c r="H74" i="19"/>
  <c r="D74" i="19"/>
  <c r="F75" i="19" l="1"/>
  <c r="J75" i="19"/>
  <c r="D75" i="19"/>
  <c r="H75" i="19"/>
  <c r="L78" i="1"/>
  <c r="L75" i="1"/>
  <c r="L76" i="1"/>
  <c r="L77" i="1"/>
  <c r="L79" i="1"/>
  <c r="L73" i="1"/>
  <c r="I79" i="1"/>
  <c r="I73" i="1"/>
  <c r="I74" i="1"/>
  <c r="I75" i="1"/>
  <c r="I76" i="1"/>
  <c r="I77" i="1"/>
  <c r="I78" i="1"/>
  <c r="I72" i="1"/>
  <c r="L65" i="1"/>
  <c r="I66" i="1"/>
  <c r="I67" i="1"/>
  <c r="I68" i="1"/>
  <c r="I69" i="1"/>
  <c r="I70" i="1"/>
  <c r="I65" i="1"/>
  <c r="I61" i="1"/>
  <c r="I62" i="1"/>
  <c r="I63" i="1"/>
  <c r="I60" i="1"/>
  <c r="L61" i="1"/>
  <c r="L62" i="1"/>
  <c r="L63" i="1"/>
  <c r="L60" i="1"/>
  <c r="L57" i="1"/>
  <c r="L58" i="1"/>
  <c r="L55" i="1"/>
  <c r="I57" i="1"/>
  <c r="I58" i="1"/>
  <c r="I55" i="1"/>
  <c r="I48" i="1"/>
  <c r="I49" i="1"/>
  <c r="I50" i="1"/>
  <c r="I51" i="1"/>
  <c r="I52" i="1"/>
  <c r="I53" i="1"/>
  <c r="I47" i="1"/>
  <c r="I45" i="1"/>
  <c r="I41" i="1"/>
  <c r="I42" i="1"/>
  <c r="I43" i="1"/>
  <c r="I44" i="1"/>
  <c r="I40" i="1"/>
  <c r="I35" i="1"/>
  <c r="I36" i="1"/>
  <c r="I37" i="1"/>
  <c r="I38" i="1"/>
  <c r="I34" i="1"/>
  <c r="I27" i="1"/>
  <c r="I29" i="1"/>
  <c r="I30" i="1"/>
  <c r="I32" i="1"/>
  <c r="I26" i="1"/>
  <c r="L48" i="1"/>
  <c r="L49" i="1"/>
  <c r="L50" i="1"/>
  <c r="L51" i="1"/>
  <c r="L52" i="1"/>
  <c r="L53" i="1"/>
  <c r="L47" i="1"/>
  <c r="L41" i="1"/>
  <c r="L42" i="1"/>
  <c r="L45" i="1"/>
  <c r="L40" i="1"/>
  <c r="L35" i="1"/>
  <c r="L36" i="1"/>
  <c r="L37" i="1"/>
  <c r="L38" i="1"/>
  <c r="L34" i="1"/>
  <c r="L27" i="1"/>
  <c r="L32" i="1"/>
  <c r="L26" i="1"/>
  <c r="L13" i="1"/>
  <c r="L15" i="1"/>
  <c r="L17" i="1"/>
  <c r="L11" i="1"/>
  <c r="I20" i="1"/>
  <c r="I21" i="1"/>
  <c r="I22" i="1"/>
  <c r="I23" i="1"/>
  <c r="I24" i="1"/>
  <c r="I19" i="1"/>
  <c r="K80" i="1"/>
  <c r="J80" i="1"/>
  <c r="D80" i="1"/>
  <c r="E80" i="1"/>
  <c r="F80" i="1"/>
  <c r="G80" i="1"/>
  <c r="H80" i="1"/>
  <c r="C80" i="1"/>
  <c r="K71" i="1"/>
  <c r="J71" i="1"/>
  <c r="D71" i="1"/>
  <c r="E71" i="1"/>
  <c r="F71" i="1"/>
  <c r="G71" i="1"/>
  <c r="I71" i="1" s="1"/>
  <c r="H71" i="1"/>
  <c r="C71" i="1"/>
  <c r="L64" i="1"/>
  <c r="K64" i="1"/>
  <c r="J64" i="1"/>
  <c r="D64" i="1"/>
  <c r="E64" i="1"/>
  <c r="F64" i="1"/>
  <c r="G64" i="1"/>
  <c r="H64" i="1"/>
  <c r="I64" i="1" s="1"/>
  <c r="C64" i="1"/>
  <c r="K59" i="1"/>
  <c r="J59" i="1"/>
  <c r="H59" i="1"/>
  <c r="I59" i="1" s="1"/>
  <c r="D59" i="1"/>
  <c r="E59" i="1"/>
  <c r="F59" i="1"/>
  <c r="G59" i="1"/>
  <c r="C59" i="1"/>
  <c r="K54" i="1"/>
  <c r="L54" i="1" s="1"/>
  <c r="J54" i="1"/>
  <c r="I54" i="1"/>
  <c r="D54" i="1"/>
  <c r="E54" i="1"/>
  <c r="F54" i="1"/>
  <c r="G54" i="1"/>
  <c r="H54" i="1"/>
  <c r="C54" i="1"/>
  <c r="K46" i="1"/>
  <c r="J46" i="1"/>
  <c r="D46" i="1"/>
  <c r="E46" i="1"/>
  <c r="F46" i="1"/>
  <c r="G46" i="1"/>
  <c r="I46" i="1" s="1"/>
  <c r="H46" i="1"/>
  <c r="C46" i="1"/>
  <c r="K39" i="1"/>
  <c r="L39" i="1" s="1"/>
  <c r="J39" i="1"/>
  <c r="H39" i="1"/>
  <c r="I39" i="1" s="1"/>
  <c r="D39" i="1"/>
  <c r="E39" i="1"/>
  <c r="F39" i="1"/>
  <c r="G39" i="1"/>
  <c r="C39" i="1"/>
  <c r="K33" i="1"/>
  <c r="J33" i="1"/>
  <c r="D33" i="1"/>
  <c r="E33" i="1"/>
  <c r="F33" i="1"/>
  <c r="G33" i="1"/>
  <c r="H33" i="1"/>
  <c r="C33" i="1"/>
  <c r="K25" i="1"/>
  <c r="J25" i="1"/>
  <c r="K18" i="1"/>
  <c r="J18" i="1"/>
  <c r="D25" i="1"/>
  <c r="E25" i="1"/>
  <c r="F25" i="1"/>
  <c r="G25" i="1"/>
  <c r="H25" i="1"/>
  <c r="C25" i="1"/>
  <c r="D18" i="1"/>
  <c r="E18" i="1"/>
  <c r="F18" i="1"/>
  <c r="G18" i="1"/>
  <c r="H18" i="1"/>
  <c r="C18" i="1"/>
  <c r="L80" i="1" l="1"/>
  <c r="L59" i="1"/>
  <c r="I80" i="1"/>
  <c r="K81" i="1"/>
  <c r="H81" i="1"/>
  <c r="C81" i="1"/>
  <c r="I18" i="1"/>
  <c r="D81" i="1"/>
  <c r="I33" i="1"/>
  <c r="E81" i="1"/>
  <c r="F81" i="1"/>
  <c r="L71" i="1"/>
  <c r="L25" i="1"/>
  <c r="L46" i="1"/>
  <c r="L33" i="1"/>
  <c r="J81" i="1"/>
  <c r="L18" i="1"/>
  <c r="G81" i="1"/>
  <c r="L81" i="1" l="1"/>
  <c r="I81" i="1"/>
</calcChain>
</file>

<file path=xl/comments1.xml><?xml version="1.0" encoding="utf-8"?>
<comments xmlns="http://schemas.openxmlformats.org/spreadsheetml/2006/main">
  <authors>
    <author>Autorius</author>
  </authors>
  <commentList>
    <comment ref="D132" authorId="0">
      <text>
        <r>
          <rPr>
            <b/>
            <sz val="9"/>
            <color indexed="81"/>
            <rFont val="Tahoma"/>
            <family val="2"/>
            <charset val="186"/>
          </rPr>
          <t>Palangos m. sav. teritorijoje didelių gabaritų ir žaliųjų atliekų surinkimo aikštelių nėra. Tačiau  Palangos miesto didžiųjų atliekų,
antrinių žaliavų, buityje susidariusių
pavojingų atliekų surinkimo
ir žaliųjų atliekų kompostavimo aikštelė yra Jurgučio 13, Joskaudų k., Kretingos r.</t>
        </r>
      </text>
    </comment>
  </commentList>
</comments>
</file>

<file path=xl/sharedStrings.xml><?xml version="1.0" encoding="utf-8"?>
<sst xmlns="http://schemas.openxmlformats.org/spreadsheetml/2006/main" count="8784" uniqueCount="1432">
  <si>
    <t>VIEŠOSIOS KOMUNALINIŲ ATLIEKŲ TVARKYMO PASLAUGOS UŽTIKRINIMAS</t>
  </si>
  <si>
    <t/>
  </si>
  <si>
    <t>Ataskaitiniai metai:</t>
  </si>
  <si>
    <t>Regionas</t>
  </si>
  <si>
    <t>Savivaldybė</t>
  </si>
  <si>
    <t>Gyventojų skaičius, vnt.</t>
  </si>
  <si>
    <t>Gyventojų skaičius, kuriems teikiama paslauga</t>
  </si>
  <si>
    <t>Įregistruotų ūkio subjektų skaičius, vnt.</t>
  </si>
  <si>
    <t>Ūkio subjektų skaičius, kuriems teikiama paslauga</t>
  </si>
  <si>
    <t>Miestuose daugiau 100000 gyv.</t>
  </si>
  <si>
    <t>Miestuose nuo 50000 iki 100000 gyv.</t>
  </si>
  <si>
    <t>Miestuose nuo 1000 iki 50000 gyv.</t>
  </si>
  <si>
    <t>Miesteliuose nuo 500 iki 3000 gyv.</t>
  </si>
  <si>
    <t>Miesteliuose mažiau nei 500 gyv.</t>
  </si>
  <si>
    <t>Vnt.</t>
  </si>
  <si>
    <t>%</t>
  </si>
  <si>
    <t>Alytaus regionas</t>
  </si>
  <si>
    <t>Alytaus m. sav.</t>
  </si>
  <si>
    <t>Alytaus r. sav.</t>
  </si>
  <si>
    <t>Birštono sav.</t>
  </si>
  <si>
    <t>Druskininkų sav.</t>
  </si>
  <si>
    <t>Lazdijų r. sav.</t>
  </si>
  <si>
    <t>Prienų r. sav.</t>
  </si>
  <si>
    <t>Varėnos r. sav.</t>
  </si>
  <si>
    <t>Iš viso regione:</t>
  </si>
  <si>
    <t>Kauno regionas</t>
  </si>
  <si>
    <t>Jonavos r. sav.</t>
  </si>
  <si>
    <t>Kaišiadorių r. sav.</t>
  </si>
  <si>
    <t>Kauno m. sav.</t>
  </si>
  <si>
    <t>Kauno r. sav.</t>
  </si>
  <si>
    <t>Kėdainių r. sav.</t>
  </si>
  <si>
    <t>Raseinių r. sav.</t>
  </si>
  <si>
    <t>Klaipėdos regionas</t>
  </si>
  <si>
    <t>Klaipėdos m. sav.</t>
  </si>
  <si>
    <t>Klaipėdos r. sav.</t>
  </si>
  <si>
    <t>Kretingos r. sav.</t>
  </si>
  <si>
    <t>Neringos sav.</t>
  </si>
  <si>
    <t>Palangos m. sav.</t>
  </si>
  <si>
    <t>Skuodo r. sav.</t>
  </si>
  <si>
    <t>Šilutės r. sav.</t>
  </si>
  <si>
    <t>Marijampolės regionas</t>
  </si>
  <si>
    <t>Kalvarijos sav.</t>
  </si>
  <si>
    <t>Kazlų Rūdos sav.</t>
  </si>
  <si>
    <t>Marijampolės sav.</t>
  </si>
  <si>
    <t>Šakių r. sav.</t>
  </si>
  <si>
    <t>Vilkaviškio r. sav.</t>
  </si>
  <si>
    <t>Panevėžio regionas</t>
  </si>
  <si>
    <t>Biržų r. sav.</t>
  </si>
  <si>
    <t>Kupiškio r. sav.</t>
  </si>
  <si>
    <t>Panevėžio m. sav.</t>
  </si>
  <si>
    <t>Panevėžio r. sav.</t>
  </si>
  <si>
    <t>Pasvalio r. sav.</t>
  </si>
  <si>
    <t>Rokiškio r. sav.</t>
  </si>
  <si>
    <t>Šiaulių regionas</t>
  </si>
  <si>
    <t>Akmenės r. sav.</t>
  </si>
  <si>
    <t>Joniškio r. sav.</t>
  </si>
  <si>
    <t>Kelmės r. sav.</t>
  </si>
  <si>
    <t>Pakruojo r. sav.</t>
  </si>
  <si>
    <t>Radviliškio r. sav.</t>
  </si>
  <si>
    <t>Šiaulių m. sav.</t>
  </si>
  <si>
    <t>Šiaulių r. sav.</t>
  </si>
  <si>
    <t>Tauragės regionas</t>
  </si>
  <si>
    <t>Jurbarko r. sav.</t>
  </si>
  <si>
    <t>Pagėgių sav.</t>
  </si>
  <si>
    <t>Šilalės r. sav.</t>
  </si>
  <si>
    <t>Tauragės r. sav.</t>
  </si>
  <si>
    <t>Telšių regionas</t>
  </si>
  <si>
    <t>Mažeikių r. sav.</t>
  </si>
  <si>
    <t>Plungės r. sav.</t>
  </si>
  <si>
    <t>Rietavo sav.</t>
  </si>
  <si>
    <t>Telšių r. sav.</t>
  </si>
  <si>
    <t>Utenos regionas</t>
  </si>
  <si>
    <t>Anykščių r. sav.</t>
  </si>
  <si>
    <t>Ignalinos r. sav.</t>
  </si>
  <si>
    <t>Molėtų r. sav.</t>
  </si>
  <si>
    <t>Utenos r. sav.</t>
  </si>
  <si>
    <t>Visagino sav.</t>
  </si>
  <si>
    <t>Zarasų r. sav.</t>
  </si>
  <si>
    <t>Vilniaus regionas</t>
  </si>
  <si>
    <t>Elektrėnų sav.</t>
  </si>
  <si>
    <t>Šalčininkų r. sav.</t>
  </si>
  <si>
    <t>Širvintų r. sav.</t>
  </si>
  <si>
    <t>Švenčionių r. sav.</t>
  </si>
  <si>
    <t>Trakų r. sav.</t>
  </si>
  <si>
    <t>Ukmergės r. sav.</t>
  </si>
  <si>
    <t>Vilniaus m. sav.</t>
  </si>
  <si>
    <t>Vilniaus r. sav.</t>
  </si>
  <si>
    <t>Iš viso:</t>
  </si>
  <si>
    <t>2013-12-31</t>
  </si>
  <si>
    <t>-</t>
  </si>
  <si>
    <t>2019-12-05</t>
  </si>
  <si>
    <t>VIEŠOSIOS KOMUNALINIŲ ATLIEKŲ TVARKYMO PASLAUGOS PLĖTROS UŽDUOČIŲ VYKDYMAS</t>
  </si>
  <si>
    <t>Daugiabučių gyvenamųjų namų butų savininkai, kuriems teikiama paslauga, vnt.</t>
  </si>
  <si>
    <t>Daugiabučių gyvenamųjų namų būtų savininkai, kuriems teikiama paslauga, %</t>
  </si>
  <si>
    <t>Vieno ir dviejų butų gyvenamųjų namų butų savininkai, vnt.</t>
  </si>
  <si>
    <t>Vieno ir dviejų butų gyvenamųjų namų butų savininkai, kuriems teikiama paslauga, vnt.</t>
  </si>
  <si>
    <t>Vieno ir dviejų butų gyvenamųjų namų butųsavininkai, kuriems teikiama paslauga, %</t>
  </si>
  <si>
    <t>Sodų paskirties objektų savininkai, vnt.</t>
  </si>
  <si>
    <t>Sodų paskirties objektų savininkai, kuriems teikiama paslauga, vnt.</t>
  </si>
  <si>
    <t>Sodų paskirties objektų savininkai, kuriems teikiama paslauga, %</t>
  </si>
  <si>
    <t>Garažų paskirties objektų savininkai, vnt.</t>
  </si>
  <si>
    <t>Garažų paskirties objektų savininkai, kuriems teikiama paslauga, vnt.</t>
  </si>
  <si>
    <t>Garažų paskirties objektų savininkai, kuriems teikiama paslauga, %</t>
  </si>
  <si>
    <t>Nekilnojamojo turto objektų savininkai, kurie yra juridiniai asmenys, vnt.</t>
  </si>
  <si>
    <t>Nekilnojamojo turto objektų savininkai, kurie yra juridiniai asmenys ir teikiama paslauga, vnt.</t>
  </si>
  <si>
    <t>Nekilnojamojo turto objektų savininkai, kurie yra juridiniai asmenys ir teikiama paslauga, %</t>
  </si>
  <si>
    <t>Neišvardintų nekilnojamojo turto objektų savininkai, kurie yra juridiniai asmenys, vnt.</t>
  </si>
  <si>
    <t>Neišvardintų nekilnojamojo turto objektų savininkai, kurie yra juridiniai asmenys ir teikiama paslauga, vnt.</t>
  </si>
  <si>
    <t>Neišvardintų nekilnojamojo turto objektųsavininkai, kurie yra juridiniai asmenys ir teikiama paslauga, %</t>
  </si>
  <si>
    <t>Savininkai, kuriems teikiama paslauga, vnt</t>
  </si>
  <si>
    <t>Savininkai, kuriems teikiama paslauga, %</t>
  </si>
  <si>
    <t>ATSKIRŲ KOMUNALINIŲ ATLIEKŲ SRAUTŲ SURINKIMO PRIEMONĖS IR KIEKIAI SAVIVALDYBĖSE</t>
  </si>
  <si>
    <t>Kiekis, surinktas konteineriuose, t.</t>
  </si>
  <si>
    <t>Kiekis, surinktas konteineriuose, %</t>
  </si>
  <si>
    <t>Kiekis, surinktas didelių gabaritų atliekų surinkimo aikštelėse, t</t>
  </si>
  <si>
    <t>Kiekis, surinktas didelių gabaritų atliekų surinkimo aikštelėse, %</t>
  </si>
  <si>
    <t>Kiekis, surinktas apvažiuojant atliekų turėtojus (maišai, betaris surinkimas), t</t>
  </si>
  <si>
    <t>Kiekis, surinktas apvažiuojant atliekų turėtojus (maišai, betaris surinkimas), %</t>
  </si>
  <si>
    <t>Kiekis, surinktas kitomis priemonėmis (papildančios sistemos, kita), t</t>
  </si>
  <si>
    <t>Visas surinktas kiekis, t</t>
  </si>
  <si>
    <t>Atliekos kodas</t>
  </si>
  <si>
    <t>Atliekos pavadinimas</t>
  </si>
  <si>
    <t>Kiekis, surinktas kitomis priemonėmis (papildančios sistemos, kita), %</t>
  </si>
  <si>
    <t>Ne</t>
  </si>
  <si>
    <t>16 01 03</t>
  </si>
  <si>
    <t>naudotos padangos</t>
  </si>
  <si>
    <t>16 01 19</t>
  </si>
  <si>
    <t>plastikai</t>
  </si>
  <si>
    <t>17 01 07</t>
  </si>
  <si>
    <t>betono, plytų, čerpių ir keramikos gaminių mišiniai, nenurodyti 17 01 06</t>
  </si>
  <si>
    <t>17 02 01</t>
  </si>
  <si>
    <t>medis</t>
  </si>
  <si>
    <t>17 06 05</t>
  </si>
  <si>
    <t>statybinės medžiagos, turinčios asbesto</t>
  </si>
  <si>
    <t>17 09 04</t>
  </si>
  <si>
    <t>mišrios statybinės ir griovimo atliekos, nenurodytos 17 09 01, 17 09 02 ir 17 09 03</t>
  </si>
  <si>
    <t>20 01 23</t>
  </si>
  <si>
    <t>nebenaudojama įranga, kurioje yra chlorfluorangliavandenilių</t>
  </si>
  <si>
    <t>20 01 35 02</t>
  </si>
  <si>
    <t>ekranai, monitoriai ir įranga, kurioje yra ekranų, kurių paviršiaus plotas didesnis nei 100 cm2</t>
  </si>
  <si>
    <t>20 01 39</t>
  </si>
  <si>
    <t>20 01 99</t>
  </si>
  <si>
    <t>kitaip neapibrėžtos frakcijos</t>
  </si>
  <si>
    <t>20 02 01</t>
  </si>
  <si>
    <t>biologiškai suyrančios atliekos</t>
  </si>
  <si>
    <t>20 02 03</t>
  </si>
  <si>
    <t>kitos biologiškai nesuyrančios atliekos</t>
  </si>
  <si>
    <t>20 03 01</t>
  </si>
  <si>
    <t>mišrios komunalinės atliekos</t>
  </si>
  <si>
    <t>20 03 03</t>
  </si>
  <si>
    <t>gatvių valymo liekanos</t>
  </si>
  <si>
    <t>20 03 07</t>
  </si>
  <si>
    <t>didžiosios atliekos</t>
  </si>
  <si>
    <t>20 03 99</t>
  </si>
  <si>
    <t>kitaip neapibrėžtos komunalinės atliekos</t>
  </si>
  <si>
    <t>17 06 01</t>
  </si>
  <si>
    <t>izoliacinės medžiagos, kuriose yra asbesto</t>
  </si>
  <si>
    <t>Komunalinių atliekų naudojimas/šalinimas</t>
  </si>
  <si>
    <t>Surinkta komunalinių atliekų, t</t>
  </si>
  <si>
    <t>Perdirbta/panaudota pakartotinai komunalinių atliekų, t</t>
  </si>
  <si>
    <t>Perdirbta/panaudota pakartotinai komunalinių atliekų, %</t>
  </si>
  <si>
    <t>Sudeginta komunalinių atliekų, t</t>
  </si>
  <si>
    <t>Sudeginta komunalinių atliekų, %</t>
  </si>
  <si>
    <t>Pašalinta komunalinių atliekų, t</t>
  </si>
  <si>
    <t>Pašalinta komunalinių atliekų, %</t>
  </si>
  <si>
    <t xml:space="preserve"> Alytaus m. sav.</t>
  </si>
  <si>
    <t xml:space="preserve"> Alytaus r. sav.</t>
  </si>
  <si>
    <t xml:space="preserve"> Birštono sav.</t>
  </si>
  <si>
    <t xml:space="preserve"> Druskininkų sav.</t>
  </si>
  <si>
    <t xml:space="preserve"> Lazdijų r. sav.</t>
  </si>
  <si>
    <t xml:space="preserve"> Prienų r. sav.</t>
  </si>
  <si>
    <t xml:space="preserve"> Varėnos r. sav.</t>
  </si>
  <si>
    <t xml:space="preserve"> Iš viso regione:</t>
  </si>
  <si>
    <t xml:space="preserve"> Jonavos r. sav.</t>
  </si>
  <si>
    <t xml:space="preserve"> Kaišiadorių r. sav.</t>
  </si>
  <si>
    <t xml:space="preserve"> Kauno m. sav.</t>
  </si>
  <si>
    <t xml:space="preserve"> Kauno r. sav.</t>
  </si>
  <si>
    <t xml:space="preserve"> Kėdainių r. sav.</t>
  </si>
  <si>
    <t xml:space="preserve"> Raseinių r. sav.</t>
  </si>
  <si>
    <t xml:space="preserve"> Klaipėdos m. sav.</t>
  </si>
  <si>
    <t xml:space="preserve"> Klaipėdos r. sav.</t>
  </si>
  <si>
    <t xml:space="preserve"> Kretingos r. sav.</t>
  </si>
  <si>
    <t xml:space="preserve"> Neringos sav.</t>
  </si>
  <si>
    <t xml:space="preserve"> Palangos m. sav.</t>
  </si>
  <si>
    <t xml:space="preserve"> Skuodo r. sav.</t>
  </si>
  <si>
    <t xml:space="preserve"> Šilutės r. sav.</t>
  </si>
  <si>
    <t xml:space="preserve"> Kalvarijos sav.</t>
  </si>
  <si>
    <t xml:space="preserve"> Kazlų Rūdos sav.</t>
  </si>
  <si>
    <t xml:space="preserve"> Marijampolės sav.</t>
  </si>
  <si>
    <t xml:space="preserve"> Šakių r. sav.</t>
  </si>
  <si>
    <t xml:space="preserve"> Vilkaviškio r. sav.</t>
  </si>
  <si>
    <t xml:space="preserve"> Biržų r. sav.</t>
  </si>
  <si>
    <t xml:space="preserve"> Kupiškio r. sav.</t>
  </si>
  <si>
    <t xml:space="preserve"> Panevėžio m. sav.</t>
  </si>
  <si>
    <t xml:space="preserve"> Panevėžio r. sav.</t>
  </si>
  <si>
    <t xml:space="preserve"> Pasvalio r. sav.</t>
  </si>
  <si>
    <t xml:space="preserve"> Rokiškio r. sav.</t>
  </si>
  <si>
    <t xml:space="preserve"> Akmenės r. sav.</t>
  </si>
  <si>
    <t xml:space="preserve"> Joniškio r. sav.</t>
  </si>
  <si>
    <t xml:space="preserve"> Kelmės r. sav.</t>
  </si>
  <si>
    <t xml:space="preserve"> Pakruojo r. sav.</t>
  </si>
  <si>
    <t xml:space="preserve"> Radviliškio r. sav.</t>
  </si>
  <si>
    <t xml:space="preserve"> Šiaulių m. sav.</t>
  </si>
  <si>
    <t xml:space="preserve"> Šiaulių r. sav.</t>
  </si>
  <si>
    <t xml:space="preserve"> Jurbarko r. sav.</t>
  </si>
  <si>
    <t xml:space="preserve"> Pagėgių sav.</t>
  </si>
  <si>
    <t xml:space="preserve"> Šilalės r. sav.</t>
  </si>
  <si>
    <t xml:space="preserve"> Tauragės r. sav.</t>
  </si>
  <si>
    <t xml:space="preserve"> Mažeikių r. sav.</t>
  </si>
  <si>
    <t xml:space="preserve"> Plungės r. sav.</t>
  </si>
  <si>
    <t xml:space="preserve"> Rietavo sav.</t>
  </si>
  <si>
    <t xml:space="preserve"> Telšių r. sav.</t>
  </si>
  <si>
    <t xml:space="preserve"> Anykščių r. sav.</t>
  </si>
  <si>
    <t xml:space="preserve"> Ignalinos r. sav.</t>
  </si>
  <si>
    <t xml:space="preserve"> Molėtų r. sav.</t>
  </si>
  <si>
    <t xml:space="preserve"> Utenos r. sav.</t>
  </si>
  <si>
    <t xml:space="preserve"> Visagino sav.</t>
  </si>
  <si>
    <t xml:space="preserve"> Zarasų r. sav.</t>
  </si>
  <si>
    <t xml:space="preserve"> Elektrėnų sav.</t>
  </si>
  <si>
    <t xml:space="preserve"> Šalčininkų r. sav.</t>
  </si>
  <si>
    <t xml:space="preserve"> Širvintų r. sav.</t>
  </si>
  <si>
    <t xml:space="preserve"> Švenčionių r. sav.</t>
  </si>
  <si>
    <t xml:space="preserve"> Trakų r. sav.</t>
  </si>
  <si>
    <t xml:space="preserve"> Ukmergės r. sav.</t>
  </si>
  <si>
    <t xml:space="preserve"> Vilniaus m. sav.</t>
  </si>
  <si>
    <t xml:space="preserve"> Vilniaus r. sav.</t>
  </si>
  <si>
    <t xml:space="preserve"> Iš viso:</t>
  </si>
  <si>
    <t>INFORMACIJA APIE BEŠEIMININKES ATLIEKAS</t>
  </si>
  <si>
    <t>Susidarė bešeimininkių atliekų, t</t>
  </si>
  <si>
    <t>Sutvarkyta bešeimininkių atliekų, t</t>
  </si>
  <si>
    <t>Bešeimininkių atliekų tvarkymo finansavimo šaltiniai</t>
  </si>
  <si>
    <t>Skirta lėšų, Eur</t>
  </si>
  <si>
    <t>Organizacijos su kuriomis savivaldybė bendradarbiavo tvarkant bešeimininkes atliekas</t>
  </si>
  <si>
    <t>07 01 09</t>
  </si>
  <si>
    <t>halogenintieji filtrų papločiai ir naudoti absorbentai</t>
  </si>
  <si>
    <t>Alytaus miesto savivaldybės biudžeto lėšos</t>
  </si>
  <si>
    <t>Alytaus apskrities priešgaisrinė gelbėjimo valdyba</t>
  </si>
  <si>
    <t>UAB „Ekonovus“</t>
  </si>
  <si>
    <t>Lazdijų rajono savivaldybės biudžetas</t>
  </si>
  <si>
    <t>UAB "Ecoservice projektai"</t>
  </si>
  <si>
    <t>Savivaldybės aplinkos apsaugos rėmimo specialioji programa</t>
  </si>
  <si>
    <t>UAB "Jonavos paslaugos"</t>
  </si>
  <si>
    <t>Savivaldybės biudžeto lėšos</t>
  </si>
  <si>
    <t>UAB "Kauno švara"</t>
  </si>
  <si>
    <t>Kauno r. sav. aplinkos apsaugos spec. rėmimo programa (SAARS programa)</t>
  </si>
  <si>
    <t>UAB "Ekonovus"</t>
  </si>
  <si>
    <t>16 03 05</t>
  </si>
  <si>
    <t>organinės atliekos, kuriose yra pavojingų cheminių medžiagų</t>
  </si>
  <si>
    <t>Savivaldybės aplinkos apsaugos rėmimo specialiosios programos lėšos</t>
  </si>
  <si>
    <t>UAB "GT Transport"</t>
  </si>
  <si>
    <t>Aplinkos apsaugos rėmimo specialiosios programos lėšos</t>
  </si>
  <si>
    <t>UAB "Toksika"</t>
  </si>
  <si>
    <t>SĮ "Kretingos komunalininkas"</t>
  </si>
  <si>
    <t>Neringos savivaldybė</t>
  </si>
  <si>
    <t>Aplinkos apsaugos rėmimo specialioji programa</t>
  </si>
  <si>
    <t>Savivaldybės Aplinkos apsaugos rėmimo specialioji programa</t>
  </si>
  <si>
    <t>UAB ,,Apaščia"</t>
  </si>
  <si>
    <t>UAB ,,Biržų komunalinis ūkis"</t>
  </si>
  <si>
    <t>AB "Panevėžio specialus autotransportas"</t>
  </si>
  <si>
    <t>Savivaldybės lėšos</t>
  </si>
  <si>
    <t>Savivaldybės biudžetas</t>
  </si>
  <si>
    <t>Rokiškio rajono savivaldybės administracijos lėšos</t>
  </si>
  <si>
    <t>AB „Rokiškio komunalininkas“</t>
  </si>
  <si>
    <t>UAB Pakruojo komunalininkas</t>
  </si>
  <si>
    <t>UAB „Švarinta“ </t>
  </si>
  <si>
    <t>UAB "Kuršėnų komunalinis ūkis"</t>
  </si>
  <si>
    <t>UAB "Ecoservice Klaipėda"</t>
  </si>
  <si>
    <t>SAARSP</t>
  </si>
  <si>
    <t>VšĮ "Mes Darom"</t>
  </si>
  <si>
    <t>UAB "Molėtų švara"</t>
  </si>
  <si>
    <t>UAB ,,Utenos komunalininkas"</t>
  </si>
  <si>
    <t>UAB „Antrinio perdirbimo grupė“</t>
  </si>
  <si>
    <t>UAB "Zarasų komunalininkas"</t>
  </si>
  <si>
    <t>Biudžeto lėšos</t>
  </si>
  <si>
    <t>UAB "Ekobazė"</t>
  </si>
  <si>
    <t>UAB Ecoservice</t>
  </si>
  <si>
    <t>UAB ,,VSA Vilnius"</t>
  </si>
  <si>
    <t>Aplinkos teršimo mažinimo priemonės</t>
  </si>
  <si>
    <t>Seniūnijos, komunalininkai</t>
  </si>
  <si>
    <t>Atliekų surinkimo aikštelės</t>
  </si>
  <si>
    <t>Aikštelės tipas</t>
  </si>
  <si>
    <t>Aikštelės adresas</t>
  </si>
  <si>
    <t>Veikianti/ planuojama</t>
  </si>
  <si>
    <t>Aikštelėje surenkamos atliekos</t>
  </si>
  <si>
    <t>Mišrios komunalinės atliekos</t>
  </si>
  <si>
    <t>Pavojingos  atliekos</t>
  </si>
  <si>
    <t>Biologiškai skaidžios atliekos</t>
  </si>
  <si>
    <t>Popieriaus atliekos</t>
  </si>
  <si>
    <t>Stiklo atliekos</t>
  </si>
  <si>
    <t>Plastiko atliekos</t>
  </si>
  <si>
    <t>Didžiosios atliekos</t>
  </si>
  <si>
    <t>Statybos ir griovimo atliekos</t>
  </si>
  <si>
    <t>EEĮ atliekos</t>
  </si>
  <si>
    <t>Padangų atliekos</t>
  </si>
  <si>
    <t>Kitos atliekos</t>
  </si>
  <si>
    <t>Atliekų priėmimo punktas</t>
  </si>
  <si>
    <t>Veikianti</t>
  </si>
  <si>
    <t>Taip</t>
  </si>
  <si>
    <t>Didelių gabaritų atliekų surinkimo aikštelė</t>
  </si>
  <si>
    <t>Alovės g.6B, Alytus</t>
  </si>
  <si>
    <t>metalo</t>
  </si>
  <si>
    <t>Putinų g. 3A, Alytus</t>
  </si>
  <si>
    <t>Žaliųjų atliekų kompostavimo aikštelė</t>
  </si>
  <si>
    <t>Karjero g. 2, Takniškių km,</t>
  </si>
  <si>
    <t>Melioratorių g. 5A, Simnas</t>
  </si>
  <si>
    <t>Viečiūnų g. 24, Viečiūnų sen. Druskininkų sav.</t>
  </si>
  <si>
    <t>Planuojama</t>
  </si>
  <si>
    <t>Vytauto g. 57A, Leipalingis, Druskininkų sav.</t>
  </si>
  <si>
    <t>Liepų g. 1A, Miesto Kolonijos k., Seirijų sen., Lazdijų r. sav.</t>
  </si>
  <si>
    <t>Vilties g. 31A, Veisiejai, Lazdijų r. sav.</t>
  </si>
  <si>
    <t>Geležinkelio g. 65, Varėna</t>
  </si>
  <si>
    <t>Jasauskų k., Kaniavos sen., Varėnos r.</t>
  </si>
  <si>
    <t>Pakleštarės k., Valkininkų sen., Varėnos r.</t>
  </si>
  <si>
    <t>Vilniaus g. 89, Merkinės mstl., Varėnos r.</t>
  </si>
  <si>
    <t>Jonalaukio k., Ruklos sen., Jonavos r.</t>
  </si>
  <si>
    <t>Raseinių r. sav., Ariogalos sen., Gėluvos k., Smėlynų g. (adresas nesuteiktas) Žemės sklypo unikalus Nr. 4400-0827-1429</t>
  </si>
  <si>
    <t>Metalo, asbesto, tekstilės atliekos</t>
  </si>
  <si>
    <t>Metalo, asbesto atliekos</t>
  </si>
  <si>
    <t>Plieno g. 13, Klaipėda</t>
  </si>
  <si>
    <t>metalas, tekstilė</t>
  </si>
  <si>
    <t>Šiaurės pr. 30, Klaipėda</t>
  </si>
  <si>
    <t>Tilžės g. 66A, Klaipėda</t>
  </si>
  <si>
    <t>Ąžuolo g. 54, Vėžaičiai</t>
  </si>
  <si>
    <t>Kaukėnų g. 21, Glaudėnų k.</t>
  </si>
  <si>
    <t>Sodžiaus g. 86, Ankštakių k., Kretingos r.</t>
  </si>
  <si>
    <t>Nidos - Smiltynės pl.12, Neringa</t>
  </si>
  <si>
    <t>Drabužių ir tekstilės atliekos</t>
  </si>
  <si>
    <t>Drabužių ir tesktilės atliekos</t>
  </si>
  <si>
    <t>Uosinės k. 8, Marijampolės sav.</t>
  </si>
  <si>
    <t>Kosmonautų g.8, Vabalninkas, Biržų r.</t>
  </si>
  <si>
    <t>metalai, tekstilės atliekos</t>
  </si>
  <si>
    <t>Krantinės g.1, Biržų k., Biržų r.</t>
  </si>
  <si>
    <t>Savitiškio g. 8, Panevėžys</t>
  </si>
  <si>
    <t>Tekstilė, metalas</t>
  </si>
  <si>
    <t>Senamiesčio g. 114B, Panevėžys</t>
  </si>
  <si>
    <t>Beržytės g. 10, Garuckų k., Panevėžio r.</t>
  </si>
  <si>
    <t>tekstilė, metalų atliekos</t>
  </si>
  <si>
    <t>Levaniškių k., Pasvalio r.</t>
  </si>
  <si>
    <t>Tekstilės atliekos</t>
  </si>
  <si>
    <t>Respublikos g. 84, Naujoji Akmenė</t>
  </si>
  <si>
    <t>Žvelgaičių k., Žagarės seniūnija</t>
  </si>
  <si>
    <t>Bariūnų k., Joniškio r. sav.</t>
  </si>
  <si>
    <t>Žironų k., Aukštelkų seniūnija</t>
  </si>
  <si>
    <t>J.Basanavičiaus g. 168 B, Šiaulių m.</t>
  </si>
  <si>
    <t>Pailių g. 19, Šiaulių m.</t>
  </si>
  <si>
    <t>Ventos g. 192, Kuršėnų m.</t>
  </si>
  <si>
    <t>Drąsučių k., Šiaulių r.</t>
  </si>
  <si>
    <t>M. Jankaus g. 37, Pagėgiai</t>
  </si>
  <si>
    <t>Pilies g. 3, Vingininkų k., Šilalės r.</t>
  </si>
  <si>
    <t>Paneročio k., Šilalės r.</t>
  </si>
  <si>
    <t>Jėrubaičių k., Plungės raj.</t>
  </si>
  <si>
    <t>Kalakutiškės k., Rietavo sav.</t>
  </si>
  <si>
    <t>Pavirvyčio k.,Tryškių sen., Telšių r.</t>
  </si>
  <si>
    <t>Varnių m., Varnių sen., Telšių r.</t>
  </si>
  <si>
    <t>Metalas, tekstilė, vaistai.</t>
  </si>
  <si>
    <t>Partizanų g. 23, Kaniūkų k., Dūkšto sen., Ignalinos r.</t>
  </si>
  <si>
    <t>Mockėnų k., Utenos sen., Utenos r.</t>
  </si>
  <si>
    <t>Skrytelių k., Dvarvietės g. 1A, Visagino sav.</t>
  </si>
  <si>
    <t>tekstilė,mediena, metalas, izoliacinės medžiagos</t>
  </si>
  <si>
    <t>Maleikėnų k., Pabradės sen.</t>
  </si>
  <si>
    <t>Trakų g. 1A, Lentvaris, Trakų r.</t>
  </si>
  <si>
    <t>Pakryžės k., Nemenčinės seniūnija</t>
  </si>
  <si>
    <t>KONTEINERIŲ AIKŠTELIŲ, SKIRTŲ ANTRINĖMS ŽALIAVOMS SURINKTI, SKAIČIUS</t>
  </si>
  <si>
    <t>Gyventojų skaičius pagal deklaruotą gyvenamąją vietą</t>
  </si>
  <si>
    <t>Daugiabučiuose namuose gyvenančių gyventojų skaičius, vnt.</t>
  </si>
  <si>
    <t>Antrinių žaliavų konteinerių aikštelės, vnt.</t>
  </si>
  <si>
    <t>Gyventojų skaičius, kuriems tenka viena antrinių žaliavų konteinerių aikštelė, vnt.</t>
  </si>
  <si>
    <t>Trūkstamos antrinių žaliavų konteinerių aikštelės pagal VATP tankumą, vnt.</t>
  </si>
  <si>
    <t>Trūkstamų aikštelių skaičius, vnt.</t>
  </si>
  <si>
    <t>Sodų bendrijų skaičius, vnt.</t>
  </si>
  <si>
    <t>Antrinių žaliavų konteinerių aikštelės sodų bendrijose, vnt.</t>
  </si>
  <si>
    <t>Trūkstamų aikštelių skaičius sodų bendrijose, vnt.</t>
  </si>
  <si>
    <t>Garažų bendrijų skaičius, vnt.</t>
  </si>
  <si>
    <t>Trūkstamas  aikštelių skaičius garažų bendrijose, vnt.</t>
  </si>
  <si>
    <t>INFORMACIJA APIE KONTEINERIUS, SKIRTUS ANTRINĖMS ŽALIAVOMS SURINKTI</t>
  </si>
  <si>
    <t>Konteinerio tipas</t>
  </si>
  <si>
    <t>Turimas kiekis, vnt.</t>
  </si>
  <si>
    <t>Planuojamas gauti kiekis, vnt.</t>
  </si>
  <si>
    <t>Naudojamas kiekis, vnt.</t>
  </si>
  <si>
    <t>Trūkstamas kiekis, vnt.</t>
  </si>
  <si>
    <t>Antrinių žaliavų konteineriai plastikui</t>
  </si>
  <si>
    <t>Antrinių žaliavų konteineriai popieriui</t>
  </si>
  <si>
    <t>Antrinių žaliavų konteineriai stiklui</t>
  </si>
  <si>
    <t>Maisto atliekų konteineriai</t>
  </si>
  <si>
    <t>Tekstilės atliekų konteineriai</t>
  </si>
  <si>
    <t>Lėšų šaltiniai iš kurių įsigyti savivaldybės konteineriai</t>
  </si>
  <si>
    <t>Lėšų šaltinis</t>
  </si>
  <si>
    <t>Įsigytų konteinerių tipas, vnt.</t>
  </si>
  <si>
    <t>Nupirkti iš atliekų tvarkymo programos lėšų</t>
  </si>
  <si>
    <t>Atliekų tvarkytojų nuosavybė</t>
  </si>
  <si>
    <t>Kita (pvz., gamintojų ir (ar) importuotojų)</t>
  </si>
  <si>
    <t>ES paramos lėšos</t>
  </si>
  <si>
    <t>KOMUNALINES ATLIEKAS SURENKANČIOS ĮMONĖS</t>
  </si>
  <si>
    <t>Atliekų tvarkytojo pavadinimas</t>
  </si>
  <si>
    <t>Sutartis su savivaldybe</t>
  </si>
  <si>
    <t>Sutarties pasirašymo su savivaldybe data</t>
  </si>
  <si>
    <t>Sutarties su savivaldybe galiojimo terminas</t>
  </si>
  <si>
    <t>Vykdoma veikla</t>
  </si>
  <si>
    <t>Mišrių komunalinių atliekų surinkimas</t>
  </si>
  <si>
    <t>Buityje susidarančių pavojingų atliekų surinkimas</t>
  </si>
  <si>
    <t>Biologiškai  skaidžių atliekų surinkimas</t>
  </si>
  <si>
    <t>Popieriaus surinkimas</t>
  </si>
  <si>
    <t>Stiklo surinkimas</t>
  </si>
  <si>
    <t>Plastiko surinkimas</t>
  </si>
  <si>
    <t>Didžiųjų atliekų surinkimas</t>
  </si>
  <si>
    <t>Statybos ir griovimo atliekų surinkimas</t>
  </si>
  <si>
    <t>EEĮ atliekų surinkimas</t>
  </si>
  <si>
    <t>Padangų atliekų surinkimas</t>
  </si>
  <si>
    <t>Kitų atliekų surinkimas</t>
  </si>
  <si>
    <t>Asociacija EEPA, VšĮ Elektronikos gamintojų ir importuotojų organizacija, VšĮ Ekošviesa</t>
  </si>
  <si>
    <t>Neturi</t>
  </si>
  <si>
    <t>UAB „Ecoservice projektai“</t>
  </si>
  <si>
    <t>2018-04-17</t>
  </si>
  <si>
    <t>2019-04-17</t>
  </si>
  <si>
    <t>2018-02-21</t>
  </si>
  <si>
    <t>2018-06-05</t>
  </si>
  <si>
    <t>2017-07-12</t>
  </si>
  <si>
    <t>2018-08-23</t>
  </si>
  <si>
    <t>2018-02-15</t>
  </si>
  <si>
    <t>Turi</t>
  </si>
  <si>
    <t>2015-10-20</t>
  </si>
  <si>
    <t>2020-10-20</t>
  </si>
  <si>
    <t>2017-06-06</t>
  </si>
  <si>
    <t>2013-10-24</t>
  </si>
  <si>
    <t>UAB „EMP recycling“</t>
  </si>
  <si>
    <t>2012-10-12</t>
  </si>
  <si>
    <t>UAB „Žalvaris“</t>
  </si>
  <si>
    <t>2018-09-07</t>
  </si>
  <si>
    <t>2021-09-07</t>
  </si>
  <si>
    <t>UAB "VSA Vilnius"</t>
  </si>
  <si>
    <t>2017-09-07</t>
  </si>
  <si>
    <t>2015-02-10</t>
  </si>
  <si>
    <t>2021-02-10</t>
  </si>
  <si>
    <t>Asociacija EEPA</t>
  </si>
  <si>
    <t>2016-05-11</t>
  </si>
  <si>
    <t>UAB ,,Druskininkų komunalinis ūkis"</t>
  </si>
  <si>
    <t>2015-03-20</t>
  </si>
  <si>
    <t>2021-03-20</t>
  </si>
  <si>
    <t>bešeimininkės įvairios atliekos</t>
  </si>
  <si>
    <t>UAB ,,Ekometra"</t>
  </si>
  <si>
    <t>2017-08-04</t>
  </si>
  <si>
    <t>UAB ,,Marijampolės švara"</t>
  </si>
  <si>
    <t>2013-11-27</t>
  </si>
  <si>
    <t>2013-11-18</t>
  </si>
  <si>
    <t>2015-05-19</t>
  </si>
  <si>
    <t>2013-09-12</t>
  </si>
  <si>
    <t>UAB Ekobazė</t>
  </si>
  <si>
    <t>UAB VSA Vilnius</t>
  </si>
  <si>
    <t>2015-09-15</t>
  </si>
  <si>
    <t>UAB Žalvaris</t>
  </si>
  <si>
    <t>2018-12-31</t>
  </si>
  <si>
    <t>2026-12-31</t>
  </si>
  <si>
    <t>2018-12-28</t>
  </si>
  <si>
    <t>2023-12-28</t>
  </si>
  <si>
    <t>tekstilės</t>
  </si>
  <si>
    <t>2007-07-31</t>
  </si>
  <si>
    <t>2019-12-31</t>
  </si>
  <si>
    <t>Bešeimininkės atliekos</t>
  </si>
  <si>
    <t>UAB "Raseinių komunalinės paslaugos"</t>
  </si>
  <si>
    <t>tekstilė</t>
  </si>
  <si>
    <t>2018-10-18</t>
  </si>
  <si>
    <t>2025-10-18</t>
  </si>
  <si>
    <t>2016-05-18</t>
  </si>
  <si>
    <t>Asociacija "EEPA"</t>
  </si>
  <si>
    <t>2016-06-08</t>
  </si>
  <si>
    <t>2017-12-31</t>
  </si>
  <si>
    <t>Gamintojų ir importuotojų asociacija</t>
  </si>
  <si>
    <t>2015-06-17</t>
  </si>
  <si>
    <t>UAB "Ecoservice"</t>
  </si>
  <si>
    <t>2017-12-05</t>
  </si>
  <si>
    <t>2017-10-13</t>
  </si>
  <si>
    <t>2020-10-13</t>
  </si>
  <si>
    <t>2018-10-01</t>
  </si>
  <si>
    <t>2023-10-01</t>
  </si>
  <si>
    <t>2017-11-13</t>
  </si>
  <si>
    <t>2022-11-13</t>
  </si>
  <si>
    <t>Všį "Gamtos ateitis"</t>
  </si>
  <si>
    <t>2015-05-07</t>
  </si>
  <si>
    <t>VšĮ "Pakuočių tvarkymo organizacija"</t>
  </si>
  <si>
    <t>2013-10-03</t>
  </si>
  <si>
    <t>Všį "Žaliasis taškas"</t>
  </si>
  <si>
    <t>2013-10-14</t>
  </si>
  <si>
    <t>2015-04-27</t>
  </si>
  <si>
    <t>2013-05-21</t>
  </si>
  <si>
    <t>2013-09-30</t>
  </si>
  <si>
    <t>2015-04-28</t>
  </si>
  <si>
    <t>VšĮ "Žaliasis taškas"</t>
  </si>
  <si>
    <t>UAB ,,Ecoservice projektai"</t>
  </si>
  <si>
    <t>UAB "Kupiškio komunalininkas"</t>
  </si>
  <si>
    <t>UAB "Švaros komanda"</t>
  </si>
  <si>
    <t>2017-08-01</t>
  </si>
  <si>
    <t>2022-12-01</t>
  </si>
  <si>
    <t>2013-12-02</t>
  </si>
  <si>
    <t>2017-09-26</t>
  </si>
  <si>
    <t>2022-09-25</t>
  </si>
  <si>
    <t>2016-09-07</t>
  </si>
  <si>
    <t>2018-03-20</t>
  </si>
  <si>
    <t>UAB "Rokvesta" Bajorų atliekų tvarkymo centras</t>
  </si>
  <si>
    <t>2012-09-27</t>
  </si>
  <si>
    <t>2020-09-26</t>
  </si>
  <si>
    <t>02 01 03, 02 02 03, 02 03 04, 02 05 01, 02 07 04, 20 01 25, 20 01 08</t>
  </si>
  <si>
    <t>UAB Naujosios Akmenės komunalininkas</t>
  </si>
  <si>
    <t>2011-03-21</t>
  </si>
  <si>
    <t>2018-02-12</t>
  </si>
  <si>
    <t>UAB "Kelmės vietinis ūkis"</t>
  </si>
  <si>
    <t>2013-02-27</t>
  </si>
  <si>
    <t>UAB "Pakruojo komunalininkas"</t>
  </si>
  <si>
    <t>UAB "Ecoservice Projektai"</t>
  </si>
  <si>
    <t>2015-03-23</t>
  </si>
  <si>
    <t>UAB "Švarinta"</t>
  </si>
  <si>
    <t>2013-12-03</t>
  </si>
  <si>
    <t>2017-08-16</t>
  </si>
  <si>
    <t>2019-09-19</t>
  </si>
  <si>
    <t>2009-04-30</t>
  </si>
  <si>
    <t>UAB Tauragės regiono atliekų tvarkymo centras</t>
  </si>
  <si>
    <t>UAB "Žalvaris"</t>
  </si>
  <si>
    <t>2013-10-21</t>
  </si>
  <si>
    <t>VŠĮ "Gamtos ateitis"</t>
  </si>
  <si>
    <t>VŠĮ "Pakuočių tvarkymo organizacija"</t>
  </si>
  <si>
    <t>VŠĮ "Žaliasis taškas"</t>
  </si>
  <si>
    <t>2014-01-02</t>
  </si>
  <si>
    <t>UAB ,,Ekonovus"</t>
  </si>
  <si>
    <t>Nėra</t>
  </si>
  <si>
    <t>AGIA</t>
  </si>
  <si>
    <t>2017-09-27</t>
  </si>
  <si>
    <t>Asociacija „EEPA“</t>
  </si>
  <si>
    <t>2014-05-29</t>
  </si>
  <si>
    <t>2011-10-24</t>
  </si>
  <si>
    <t>2017-10-30</t>
  </si>
  <si>
    <t>UAB "Redus LT"</t>
  </si>
  <si>
    <t>UAB "Telšių regiono atliekų tvarkymo centras"</t>
  </si>
  <si>
    <t>2007-05-03</t>
  </si>
  <si>
    <t>2016-01-01</t>
  </si>
  <si>
    <t>VšĮ "Elaktronikos gamintojų ir importuotojų organizacija"</t>
  </si>
  <si>
    <t>2017-07-05</t>
  </si>
  <si>
    <t>VšĮ „Pakuočių tvarkymo organizacija“</t>
  </si>
  <si>
    <t>2013-07-01</t>
  </si>
  <si>
    <t>2018-07-16</t>
  </si>
  <si>
    <t>2016-06-07</t>
  </si>
  <si>
    <t>Autogamintojų ir importuotojų asociacija AGIA</t>
  </si>
  <si>
    <t>2018-01-10</t>
  </si>
  <si>
    <t>2012-02-03</t>
  </si>
  <si>
    <t>2017-12-18</t>
  </si>
  <si>
    <t>UAB "Valda"</t>
  </si>
  <si>
    <t>UAB "Veistas"</t>
  </si>
  <si>
    <t>VŠĮ "Elektronikos gamintojų ir importuotojų organizacija"</t>
  </si>
  <si>
    <t>2013-07-05</t>
  </si>
  <si>
    <t>2016-02-02</t>
  </si>
  <si>
    <t>UAB "Atliekų tvarkymo centras"</t>
  </si>
  <si>
    <t>VšĮ „Elektronikos gamintojų ir importuotojų organizacija“</t>
  </si>
  <si>
    <t>2013-07-22</t>
  </si>
  <si>
    <t>UAB "Telšių keliai"</t>
  </si>
  <si>
    <t>2016-04-11</t>
  </si>
  <si>
    <t>2017-10-31</t>
  </si>
  <si>
    <t>Autogamintojų ir importuotojų asociacija "AGIA"(operatorius UAB "Žalvaris").</t>
  </si>
  <si>
    <t>UAB Anykščių komunalinis ūkis</t>
  </si>
  <si>
    <t>2011-12-29</t>
  </si>
  <si>
    <t>VšĮ "Elektronikos gamintojų ir importuotojų organizacijos" (operatoriai UAB "Atliekų tvarkymo centras", UAB "EMP recycling").</t>
  </si>
  <si>
    <t>2013-11-29</t>
  </si>
  <si>
    <t>2015-01-02</t>
  </si>
  <si>
    <t>2025-01-02</t>
  </si>
  <si>
    <t>UAB "Utenos regiono atliekų tvarkymo centras"</t>
  </si>
  <si>
    <t>VšĮ "Elektronikos gamintojų ir importuotojų organizacija"</t>
  </si>
  <si>
    <t>2013-08-29</t>
  </si>
  <si>
    <t>2020-12-31</t>
  </si>
  <si>
    <t>UAB "Visagino būstas"</t>
  </si>
  <si>
    <t>2012-05-21</t>
  </si>
  <si>
    <t>2020-05-21</t>
  </si>
  <si>
    <t>2017-12-28</t>
  </si>
  <si>
    <t>2022-12-28</t>
  </si>
  <si>
    <t>EEP asociacija</t>
  </si>
  <si>
    <t>2014-08-04</t>
  </si>
  <si>
    <t>2007-08-10</t>
  </si>
  <si>
    <t>2013-04-24</t>
  </si>
  <si>
    <t>VšĮ Gamtos ateitis</t>
  </si>
  <si>
    <t>2015-06-16</t>
  </si>
  <si>
    <t>VšĮ Pakuočių tvarkymo organizacija</t>
  </si>
  <si>
    <t>2013-04-29</t>
  </si>
  <si>
    <t>2022-12-17</t>
  </si>
  <si>
    <t>Elektronikos gamintojų ir importuotojų organizacija</t>
  </si>
  <si>
    <t>2013-06-28</t>
  </si>
  <si>
    <t>2020-06-28</t>
  </si>
  <si>
    <t>2017-06-28</t>
  </si>
  <si>
    <t>UAB "Pabradės komunalinis ūkis"</t>
  </si>
  <si>
    <t>gatvių valymo atliekos</t>
  </si>
  <si>
    <t>VšĮ "Gamtos ateitis"</t>
  </si>
  <si>
    <t>2015-02-04</t>
  </si>
  <si>
    <t>2013-06-11</t>
  </si>
  <si>
    <t>2013-05-29</t>
  </si>
  <si>
    <t>2017-08-24</t>
  </si>
  <si>
    <t>2022-05-24</t>
  </si>
  <si>
    <t>UAB Trakų paslaugos</t>
  </si>
  <si>
    <t>2018-02-27</t>
  </si>
  <si>
    <t>2022-02-25</t>
  </si>
  <si>
    <t>2016-10-26</t>
  </si>
  <si>
    <t>UAB „Nemenčinės komunalininkas“</t>
  </si>
  <si>
    <t>UAB „Nemėžio komunalininkas“</t>
  </si>
  <si>
    <t>VšĮ "Elektronikos gamintojų ir importuotojų organizacija" yra komunalinių atliekų tvarkymo sistemą papildančios elektros ir elektroninės įrangos bei baterijų ir akumuliatorių atliekų surinkimo sistemos diegėjas. Atliekų surinkimą vykdo UAB „EMP recycling“, UAB „Atliekų tvarkymo centras“</t>
  </si>
  <si>
    <t>Komunalinių atliekų tvarkymo išlaidos</t>
  </si>
  <si>
    <t>Vidutinės atliekų tvarkymo išlaidos, tenkančios namų ūkiui per mėnesį, Eur/l namų ūkiui /mėn.</t>
  </si>
  <si>
    <t>Išlaidos, tenkančios namų ūkiui daugiabutyje, Eur/l namų ūkiui/mėn.</t>
  </si>
  <si>
    <t>Išlaidos, tenkančios namų ūkiui individualiame name, Eur/l namų ūkiui /mėn.</t>
  </si>
  <si>
    <t>Vidutinės atliekų tvarkymo išlaidos, tenkančios gyventojui per mėnesį, Eur/l gyv./mėn.</t>
  </si>
  <si>
    <t>Išlaidos, tenkančios daugiabutyje gyvenančiam gyventojui, Eur/l gyv./mėn.</t>
  </si>
  <si>
    <t>Išlaidos, tenkančios individualiame name gyvenančiam gyventojui, Eur/l gyv./mėn.</t>
  </si>
  <si>
    <t>INFORMACIJA APIE SAVIVALDYBĖSE ESAMAS PAPILDANČIAS ATLIEKŲ SURINKIMO SISTEMAS</t>
  </si>
  <si>
    <t>Papildančią sistemą diegiantis / įdiegęs juridinis asmuo</t>
  </si>
  <si>
    <t>Papildančią sistemą eksploatuojantis juridinis asmuo</t>
  </si>
  <si>
    <t>Pavadinimas atliekų, kurioms rinkti yra diegiama / įdiegta papildanti sistema</t>
  </si>
  <si>
    <t>Papildančių sistemų diegimo sąlygųsuderinimo data</t>
  </si>
  <si>
    <t>Sutarties pasirašymo data ir jos galiojimo terminas</t>
  </si>
  <si>
    <t>VšĮ Elektronikos gamintojų ir importuotojų organizacija</t>
  </si>
  <si>
    <t>UAB Atliekų tvarkymo centras, UAB EMP recycling arba kitas diegėjo parinktas parinktas atliekų tvarkytojas</t>
  </si>
  <si>
    <t>EEĮ atliekos, sudedamosios dalis išimtos iš EEĮ, dienos šviesos lempos ir kitos atliekos turinčios gyvsidabrio</t>
  </si>
  <si>
    <t>2013-09-17</t>
  </si>
  <si>
    <t>2013.11.18 . Galioja iki 2014-11-18 su galimybe pratęsti vieneriems metams. Pratęsimų skaičius neribojamas.</t>
  </si>
  <si>
    <t>Autogamintojų ir importuotojų asociacija</t>
  </si>
  <si>
    <t>2017-10-10</t>
  </si>
  <si>
    <t>2017.10.20 Galioja iki 2018.10.20, su galimybe pratęsti vieneriems metams. Pratęsimų skaičius neribojamas.</t>
  </si>
  <si>
    <t>UAB EMP recycling, UAB Žalvaris,  UAB Karavanas LT, UAB Utilsa</t>
  </si>
  <si>
    <t>Elektronikos ir elektoninės įrangos bei baterijų ir akumuliatorių atliekos</t>
  </si>
  <si>
    <t>2016-10-10</t>
  </si>
  <si>
    <t>2017.10.16. Galioja iki 2018.10.16, su galimybe pratęsti vieneriems metams. Pratęsimų skaičius neribojamas.</t>
  </si>
  <si>
    <t>UAB EMP recycling, UAB Žalvaris, UAB Kuusakoski, UAB Karavanas LT, UAB Metrail</t>
  </si>
  <si>
    <t>EEĮ atliekos, baterijos</t>
  </si>
  <si>
    <t>2013-12-19</t>
  </si>
  <si>
    <t>2013-12-20, galioja iki 2014-12-20 su galimybe pratęsti vieneriems metams. Pratęsimų skaičius neribotas.</t>
  </si>
  <si>
    <t>UAB "Alytaus regiono atliekų tvarkymo centras"</t>
  </si>
  <si>
    <t>Elektros ir elektroninės įrangos atliekos</t>
  </si>
  <si>
    <t>2013-12-20</t>
  </si>
  <si>
    <t>Všį ,,Pakuočių tvarkymo organizacija"</t>
  </si>
  <si>
    <t>Pakuotės ir pakuočių atliekos iš specializuotų surinkimo vietų</t>
  </si>
  <si>
    <t>2015-04-22</t>
  </si>
  <si>
    <t>Asociacija ,,EEPA"</t>
  </si>
  <si>
    <t>VšĮ ,,Elektronikos gamintojų ir importuotojų organizacija"</t>
  </si>
  <si>
    <t>UAB ,,Ekometa"</t>
  </si>
  <si>
    <t>2016-12-06</t>
  </si>
  <si>
    <t>2018-06-25</t>
  </si>
  <si>
    <t>2016-03-02</t>
  </si>
  <si>
    <t>UAB "Atliekų tvarkymo centras", UAB "EMP recycling"</t>
  </si>
  <si>
    <t>2014-01-13</t>
  </si>
  <si>
    <t>2014-01-21</t>
  </si>
  <si>
    <t>UAB Alytaus regiono atliekų tvarkymo centras</t>
  </si>
  <si>
    <t>2013-12-31, neterminuota</t>
  </si>
  <si>
    <t>Elektros ir elektroninė įranga, baterijos, akumuliatoriai</t>
  </si>
  <si>
    <t>2016-05-16</t>
  </si>
  <si>
    <t>2016-05-16, neterminuota</t>
  </si>
  <si>
    <t>UAB "EMP recycling"; UAB "Žalvaris"; UAB "Kuusakoski"; UAB "Karavanas LT"; UAB "Baltijos perdirbimas"; UAB "Utilisa"</t>
  </si>
  <si>
    <t>Elektros ir elektroninės įrangos bei baterijų ir akumuliatorių atliekos</t>
  </si>
  <si>
    <t>2016-05-23</t>
  </si>
  <si>
    <t>UAB "Atliekų tvarkymo centras"; UAB "EMP recycling"</t>
  </si>
  <si>
    <t>2013-10-09</t>
  </si>
  <si>
    <t>2016-04-18</t>
  </si>
  <si>
    <t>2016-04-18 galioja 5 metus kiekvienais metais prątesiant</t>
  </si>
  <si>
    <t>VšĮ „Elektros gamintojų ir importuotojų organizacija“</t>
  </si>
  <si>
    <t>2013-08-18</t>
  </si>
  <si>
    <t>2013-08-08 sutartis neterminuota</t>
  </si>
  <si>
    <t>Elektronikos atliekų surinkimas</t>
  </si>
  <si>
    <t>Apmokestinamųjų gaminių atliekos (padangos, vidaus degimo variklių tepalai, oro, kuro filtrai, hidrauliniai amortizatoriai), alyvos atliekos</t>
  </si>
  <si>
    <t>2017-10-06</t>
  </si>
  <si>
    <t>2016-06-02</t>
  </si>
  <si>
    <t>Gamintojų ir Importuotojų Asociacija</t>
  </si>
  <si>
    <t>Apmokestinamųjų gaminių atliekos; Pakuočių atliekos; Elektros ir elektroninės įrangos atliekos; Alyvų atliekos; Eksploatuoti netinkamos transporto priemonės.</t>
  </si>
  <si>
    <t>2010-02-03</t>
  </si>
  <si>
    <t>UAB „EMP recycling", UAB „Žalvaris“, UAB „Kuusakoski“, UAB „Karavanas LT“, UAB „Baltijos perdirbimas“, UAB „Diltrus“, UAB „Utilsa“, UAB „Kaunakiemis“</t>
  </si>
  <si>
    <t>2013-06-03</t>
  </si>
  <si>
    <t>Sutartis pasirašyta 2013-06-03. Galioja 1 metus. Pasibaigus sutarties galiojimui ir nei vienai šaliai nepareiškus kitaip, sutarties galiojimas pratęsiamas.</t>
  </si>
  <si>
    <t>UAB "Atliekų tvarkymo centras", UAB "EMP recycling" arba kitas diegėjo parinktas atliekų tvarkytojas</t>
  </si>
  <si>
    <t>2013-08-21</t>
  </si>
  <si>
    <t>2017-11-17</t>
  </si>
  <si>
    <t>VšĮ Žaliasis taškas</t>
  </si>
  <si>
    <t>Antrinių žaliavų surinkimas</t>
  </si>
  <si>
    <t>2014-09-22</t>
  </si>
  <si>
    <t>2018-09-12</t>
  </si>
  <si>
    <t>apmokestinamųjų gaminių, pakuočių, elektros ir elektroninės įrangos, alyvų atliekos, eksploatuoti netinkamo transporto priemonės</t>
  </si>
  <si>
    <t>tekstilės atliekos</t>
  </si>
  <si>
    <t>apmokestinamųjų gaminių (nešiojamųjų baterijų), elektros ir elektroninės įrangos atliekos</t>
  </si>
  <si>
    <t>UAB "EMP recycling", UAB "Žalvaris", UAB "Baltic Metal", UAB "Karavanas LT"</t>
  </si>
  <si>
    <t>Elektros ir elektroninės įrangos</t>
  </si>
  <si>
    <t>2014-07-24</t>
  </si>
  <si>
    <t>2013-11-08</t>
  </si>
  <si>
    <t>2013-11-08. Galiojimo terminas - 1 metais su galimybe pratęsti</t>
  </si>
  <si>
    <t>Asociacija "Autogamintojų ir importuotojų asociacija"</t>
  </si>
  <si>
    <t>Akumuliatoriai, baterijos, padangos, tepalų filtrai, alyva.</t>
  </si>
  <si>
    <t>2017-11-10</t>
  </si>
  <si>
    <t>2017-11-10. Galioja iki tol, kol Šalys susitars dėl nutraukimo</t>
  </si>
  <si>
    <t>2014-07-24. Galiojimo terminas - 1 metai su galimybe pratęsti</t>
  </si>
  <si>
    <t>2013-11-08. Galiojimo terminas - 1 metai su galimybe pratęsti</t>
  </si>
  <si>
    <t>2011-06-05</t>
  </si>
  <si>
    <t>Pakuočių atliekos</t>
  </si>
  <si>
    <t>UAB ,,EMP recycling"</t>
  </si>
  <si>
    <t>2018-12-21</t>
  </si>
  <si>
    <t>UAB ,,Žalvaris"</t>
  </si>
  <si>
    <t>Apmokestinamųjų gaminių (nešiojamų baterijų) atliekos, elektros ir elektroninės įrangos atliekos</t>
  </si>
  <si>
    <t>UAB ,,Kaunakiemis"</t>
  </si>
  <si>
    <t>VšĮ Elektronikos gamintojų ir importuotojų asociacija</t>
  </si>
  <si>
    <t>2014-01-24</t>
  </si>
  <si>
    <t>UAB "Atliekų tvarkymo centras", "EMP recycling"</t>
  </si>
  <si>
    <t>2013-06-21</t>
  </si>
  <si>
    <t>2013 m. liepos 12 d. Nr. 22-859</t>
  </si>
  <si>
    <t>Apmokestinamųjų gaminių ir alyvų atliekos</t>
  </si>
  <si>
    <t>2017-08-07</t>
  </si>
  <si>
    <t>2017 m rugpjūčio 17 d. Nr.22-1402</t>
  </si>
  <si>
    <t>UAB "Kaunakiemis"</t>
  </si>
  <si>
    <t>2017-10-20</t>
  </si>
  <si>
    <t>2017 m. lapkričio 7 d. Nr. 22-1902, papildomas susitarimas 2018 m. birželio 6 d. Nr. 22-1230</t>
  </si>
  <si>
    <t>2017 m. lapkričio 7 d. Nr. 22-1902</t>
  </si>
  <si>
    <t>UAB "EMP recycling"</t>
  </si>
  <si>
    <t>Asdociacija "EEPA"</t>
  </si>
  <si>
    <t>UAB "Karavanas LT"</t>
  </si>
  <si>
    <t>Elektros ir elektronikos bei baterijų ir akumuliatorių atliekos</t>
  </si>
  <si>
    <t>2013-07-03</t>
  </si>
  <si>
    <t>UAB „Atliekų tvarkymo centras“, UAB „EMP recycling“</t>
  </si>
  <si>
    <t>2013-09-25</t>
  </si>
  <si>
    <t>Elektros ir elektroninės įrangos bei baterijų ir akumuliatorių gamintojų ir importuotojų asociacija „EEPA“</t>
  </si>
  <si>
    <t>UAB ,,EMP recycling“, UAB ,,Žalvaris“, UAB "Karavanas LT", UAB "Kaunakiemis"</t>
  </si>
  <si>
    <t>2014-01-23</t>
  </si>
  <si>
    <t>Asociacioja "EEPA"</t>
  </si>
  <si>
    <t>2016-02-01</t>
  </si>
  <si>
    <t>2016-02-01 su kasmetiniais pratęsimais</t>
  </si>
  <si>
    <t>VšĮ "Elekronikos gamintojų ir importuotojų organizacija"</t>
  </si>
  <si>
    <t>Elektros ir elektroninės įrangos  atliekos</t>
  </si>
  <si>
    <t>2013-10-02</t>
  </si>
  <si>
    <t>2013-10-02 su kasmetiniais pratęsimais</t>
  </si>
  <si>
    <t>2016-01-15</t>
  </si>
  <si>
    <t>nuo 2013 m.spalio 2d. ir galioja su kasmetiniais pratęsimais.</t>
  </si>
  <si>
    <t>2016-01-14</t>
  </si>
  <si>
    <t>2016-02-19</t>
  </si>
  <si>
    <t>2016-03-22</t>
  </si>
  <si>
    <t>Buityje susidarančių elektros ir elektronikos įrangos atliekų surinkimas</t>
  </si>
  <si>
    <t>2013-10-28</t>
  </si>
  <si>
    <t>2014-07-06</t>
  </si>
  <si>
    <t>2015-12-31</t>
  </si>
  <si>
    <t>UAB "EMP recycling", UAB "Žalvaris", UAB "Kuusakoski", UAB "Karavans LT", UAB "Baltijos perdirbimas", UAB "Diltrus", UAB "Utilsa"</t>
  </si>
  <si>
    <t>Baterijos ir akumuliatoriai, dienos šviesos lempos, nebenaudojama elektros ir elektroninė įranga</t>
  </si>
  <si>
    <t>UAB "Ekstara"</t>
  </si>
  <si>
    <t>2013-10-29</t>
  </si>
  <si>
    <t>EEĮ, baterijos ir akumuliatoriai, liuminiscencinės lempos</t>
  </si>
  <si>
    <t>2013-09-10</t>
  </si>
  <si>
    <t>Sutarties pasirašymo data 2016-01-15 Galiojimo terminas iki sutartinių įsipareigojimų įvykdymo</t>
  </si>
  <si>
    <t>2017-09-27 – neribota</t>
  </si>
  <si>
    <t>2013-07-05 – neribota</t>
  </si>
  <si>
    <t>UAB „EMP recycling“, UAB „Žalvaris“, UAB „Kuusakoski“, UAB „Karavanas LT“, UAB „Baltijos perdirbimas“</t>
  </si>
  <si>
    <t>2014-05-29 – neribota</t>
  </si>
  <si>
    <t>UAB „Ekstara“</t>
  </si>
  <si>
    <t>2013-07-16</t>
  </si>
  <si>
    <t>2013.07.16 iki 2018-07-16</t>
  </si>
  <si>
    <t>2013-07-05 neribota</t>
  </si>
  <si>
    <t>UAB „Atliekų tvarkymo centras“</t>
  </si>
  <si>
    <t>2011-10-24 neribota</t>
  </si>
  <si>
    <t>2011-12-01</t>
  </si>
  <si>
    <t>2011-12-01 iki 2014-12-01</t>
  </si>
  <si>
    <t>UAB "EMP recycling", UAB "Žalvaris", UAB "Kuusakoski", UAB "Karavanas LT", UAB "Baltijos perdirbimas", UAB "Diltrus", UAB "Utilsa"</t>
  </si>
  <si>
    <t>2016-06-07, galioja iki 2016-12-31. Pratęsimų skaičius neribojamas.</t>
  </si>
  <si>
    <t>UAB "EMP recycling", UAB "Atliekų tvarkymo centras"</t>
  </si>
  <si>
    <t>2013-07-05, vieneri metai. Pratęsimų skaičius neribojamas.</t>
  </si>
  <si>
    <t>UAB "Ecoservice", UAB "Atliekų tvarkymo centras"</t>
  </si>
  <si>
    <t>gaminių ir pakuočių atliekos, elektros ir elektroninės įrangos atliekos, alyvų atliekos, eksploatuoti netinkamos transporto priemonės</t>
  </si>
  <si>
    <t>2012-02-03, vieneri metai. Pratęsimų skaičius neribojamas.</t>
  </si>
  <si>
    <t>Elektronikos platintojų asociacija „EEPA“</t>
  </si>
  <si>
    <t>Elektros ir elektroninės įrangos atliekų surinkimas</t>
  </si>
  <si>
    <t>2016-01-05</t>
  </si>
  <si>
    <t>Pasirašymo data 2016-02-02 Galiojimo terminas  - sutarties galiojimas pratęsiamas vienerius metus, tokių skaičius neribojamas</t>
  </si>
  <si>
    <t>UAB Žalvaris,                          EMP Recycling,                          UAB „Kuusakoski“,            UAB „Karavanas“,             UAB„Baltijos perdirbimas“  UAB „Diltrus“                      UAB „Utilsa“</t>
  </si>
  <si>
    <t>Elektros ir elektroninės įrangos bei baterijų ir akumuliatorių atliekų surinkimas</t>
  </si>
  <si>
    <t>Pasirašyta 2016.04.14, galioja neterminuotai</t>
  </si>
  <si>
    <t>UAB „EMP recycling“,            UAB „Atliekų tvarkymo centras“</t>
  </si>
  <si>
    <t>2013-07-19</t>
  </si>
  <si>
    <t>Pasirašyta 2013 m. liepos 19 d. galioja neterminuotai</t>
  </si>
  <si>
    <t>UAB  „Ecoservice“                 UAB „Atliekų tvarkymo centras“</t>
  </si>
  <si>
    <t>Pasirašyta 2012.01.24 ir galioja neterminuotai</t>
  </si>
  <si>
    <t>Nenaudojama elektros, elektroninė įranga, apmokestinamųjų gaminių (nešiojamų baterijų, akumuliatorių) atliekos</t>
  </si>
  <si>
    <t>2017-10-31, neterminuota</t>
  </si>
  <si>
    <t>Apmokestinamųjų gaminių atliekos (akumuliatoriai, baterijos, padangos, tepalų filtrai), alyvų atliekos</t>
  </si>
  <si>
    <t>Nebenaudojama elektros ir elektroninė įranga</t>
  </si>
  <si>
    <t>2013-11-25</t>
  </si>
  <si>
    <t>2013-11-29, neterminuota</t>
  </si>
  <si>
    <t>UAB "Karavanas LT", UAB "Baltic metal"</t>
  </si>
  <si>
    <t>Pavojingos atliekos, elektros ir elektroninės atliekos</t>
  </si>
  <si>
    <t>2017-02-23</t>
  </si>
  <si>
    <t>2011-10-20</t>
  </si>
  <si>
    <t>UAB "EMP recycling"; UAB "Žalvaris"; UAB "Kuusakoski"; UAB "Karavanas LT"; UAB "Baltijos perdirbimas"</t>
  </si>
  <si>
    <t>2014-12-31</t>
  </si>
  <si>
    <t>VšĮ ,,Žaliasis taškas"</t>
  </si>
  <si>
    <t>UAB ,,Ekobazė"</t>
  </si>
  <si>
    <t>2017-11-29</t>
  </si>
  <si>
    <t>UAB "Atliekų tvarkymo centras"; UAB "EMP recycling"; UAB ,,Atliekų tvarkymas"</t>
  </si>
  <si>
    <t>2014-01-31</t>
  </si>
  <si>
    <t>UAB „EMP recycling“, UAB „Atliekų tvarkymo centras“</t>
  </si>
  <si>
    <t>Elektros ir elektroninės įrangos atliekos, apmokestinamųjų gaminių atliekos, pakuočių atliekos, alyvų atliekos, eksploatuoti netinkamos transporto priemonės</t>
  </si>
  <si>
    <t>UAB „Ecoserice“, UAB „Atliekų tvarkymo centras“</t>
  </si>
  <si>
    <t>elektros ir elektronikos įrangos atliekos</t>
  </si>
  <si>
    <t>2013-07-18</t>
  </si>
  <si>
    <t>2013-04-24 neterminuota</t>
  </si>
  <si>
    <t>Elektrėnų savivaldybė</t>
  </si>
  <si>
    <t>2012-09-05</t>
  </si>
  <si>
    <t>2014-06-30</t>
  </si>
  <si>
    <t>Automobilinių detalių (plastiko, stiklo, gumos) atliekos</t>
  </si>
  <si>
    <t>2017-07-04</t>
  </si>
  <si>
    <t>Baldų atliekos</t>
  </si>
  <si>
    <t>Statybos griovimo atliekos</t>
  </si>
  <si>
    <t>VšĮ "Elektros gamintojų ir importuotojų organizacija"</t>
  </si>
  <si>
    <t>2013-06-04</t>
  </si>
  <si>
    <t>Asbestinio šiferio atliekos</t>
  </si>
  <si>
    <t>2017-07-06</t>
  </si>
  <si>
    <t>2017-07-20/3 metai</t>
  </si>
  <si>
    <t>UAB "Švykai"</t>
  </si>
  <si>
    <t>2017-05-18</t>
  </si>
  <si>
    <t>2009-11-20</t>
  </si>
  <si>
    <t>Elektronikos platintojų asociacija ,,EEPA"</t>
  </si>
  <si>
    <t>UAB ,,EMP Recycling", UAB ,,Žalvaris", UAB  ,,Kuusakoski , UAB ,,Karavanas LT", UAB ,,Baltijos perdirbimas", UAB ,,Utilsa"</t>
  </si>
  <si>
    <t>Elektros ir elektroninės įrangos atliekos bei baterijų ir akumuliatorių atliekos</t>
  </si>
  <si>
    <t>UAB ,,EMP Recycling", UAB ,,Atliekų tvarkymo centras"</t>
  </si>
  <si>
    <t>UAB "Nemėžio komunalininkas"</t>
  </si>
  <si>
    <t>Didelio gabarito ir pavojingų buityje susidarančių atliekų</t>
  </si>
  <si>
    <t>Asociacija ,,EEPA”</t>
  </si>
  <si>
    <t>Elektros ir elektroninės įrangos bei baterijų ir akumuliatorių atliekų</t>
  </si>
  <si>
    <t>Antrinių žaliavų konteinerių aikštelės garažų bendrijose, vnt.</t>
  </si>
  <si>
    <t>Laikinas laikymas paruoštų deginimui komunalinių atliekų, t</t>
  </si>
  <si>
    <t>Laikinas laikymas paruoštų deginimui komunalinių atliekų, %</t>
  </si>
  <si>
    <t>Vytauto Didžiojo g. 136, Kaišiadorių r.</t>
  </si>
  <si>
    <t>Darbininkų g. 19, Jonavos r.</t>
  </si>
  <si>
    <t>Pagal Valstybinį atliekų tvarkymo planą:</t>
  </si>
  <si>
    <r>
      <t xml:space="preserve">246.2.1. įrengti didžiųjų miestų savivaldybių (Alytaus, Kauno, Klaipėdos, Marijampolės, Panevėžio, Šiaulių, Vilniaus) gyvenamuosiuose daugiabučių namų rajonuose ne mažiau kaip po vieną antrinių žaliavų surinkimo konteinerių aikštelę </t>
    </r>
    <r>
      <rPr>
        <b/>
        <sz val="11"/>
        <color theme="1"/>
        <rFont val="Calibri"/>
        <family val="2"/>
        <charset val="186"/>
      </rPr>
      <t>600</t>
    </r>
    <r>
      <rPr>
        <sz val="11"/>
        <color theme="1"/>
        <rFont val="Calibri"/>
        <family val="2"/>
        <charset val="186"/>
      </rPr>
      <t xml:space="preserve"> gyventojų šalia mišrių komunalinių atliekų konteinerių ar kitose gyventojams patogiose, estetiškai įrengtose ir visuomenės sveikatos saugos reikalavimus atitinkančiose vietose;</t>
    </r>
  </si>
  <si>
    <r>
      <t xml:space="preserve">246.2.2. įrengti kitų Plano 246.2.1 papunktyje nenurodytų savivaldybių gyvenamuosiuose daugiabučių namų rajonuose ne mažiau kaip po vieną antrinių žaliavų surinkimo konteinerių aikštelę </t>
    </r>
    <r>
      <rPr>
        <b/>
        <sz val="11"/>
        <color theme="1"/>
        <rFont val="Calibri"/>
        <family val="2"/>
        <charset val="186"/>
      </rPr>
      <t>800</t>
    </r>
    <r>
      <rPr>
        <sz val="11"/>
        <color theme="1"/>
        <rFont val="Calibri"/>
        <family val="2"/>
        <charset val="186"/>
      </rPr>
      <t xml:space="preserve"> gyventojų šalia mišrių komunalinių atliekų konteinerių ar kitose gyventojams patogiose, estetiškai įrengtose ir visuomenės sveikatos saugos reikalavimus atitinkančiose vietose;</t>
    </r>
  </si>
  <si>
    <t xml:space="preserve"> -</t>
  </si>
  <si>
    <t xml:space="preserve"> - </t>
  </si>
  <si>
    <t>UAB „Ecoservice“</t>
  </si>
  <si>
    <t>Elektros ir elektroninės įrangos atliekos, visuomenės informavimo ir švietimo sistema</t>
  </si>
  <si>
    <t>Pilaitės pr. 50, LT-06203 Vilnius</t>
  </si>
  <si>
    <t>Liepkalnio g. 113B, LT-02121 Vilnius</t>
  </si>
  <si>
    <t>V.A. Graičiūno g. 36C, LT-02241 Vilnius</t>
  </si>
  <si>
    <t>Pramonės g. 209S, LT-1115 Vilnius</t>
  </si>
  <si>
    <t>Dvarčionių g. 4B, LT-10234 Vilnius</t>
  </si>
  <si>
    <t>Pumpėnų g. 10, LT-05268 Vilnius</t>
  </si>
  <si>
    <t>J.Kazlausko g. 1A, LT-08314 Vilnius</t>
  </si>
  <si>
    <t>Pirklių g. 32, LT-02310 Vilnius</t>
  </si>
  <si>
    <t>Sausupio g. 9, LT-02301 Vilnius</t>
  </si>
  <si>
    <t>Bulvikio g. 22, LT-08456 Vilnius</t>
  </si>
  <si>
    <t>Noragiškių g. 65, LT-08410 Vilnius</t>
  </si>
  <si>
    <t>Pramonės g. 3, Prienai</t>
  </si>
  <si>
    <t>Povų g., Juodaviškių k., Jiezno sen.</t>
  </si>
  <si>
    <t>Kauno g. 34A, Veiveriai</t>
  </si>
  <si>
    <t>Klevų g. 52, Gerulių k., Balbieriškio sen.</t>
  </si>
  <si>
    <t>J. Basanavičiaus g. 97A, Kėdainių r.</t>
  </si>
  <si>
    <t>Saulėtekio g. 23, Birštono vs., Birštono sav.</t>
  </si>
  <si>
    <t>Gardino g. 100, Druskininkų sav.</t>
  </si>
  <si>
    <t>Gardino g. 102, Druskininkų sav.</t>
  </si>
  <si>
    <t>Geležinkelio g. 65A, Varėnos m.</t>
  </si>
  <si>
    <t>Juozapavos k., Vandžiogalos sen.</t>
  </si>
  <si>
    <t xml:space="preserve">Zabieliškio k., Pelėdnagių sen.,
Kėdainių r. </t>
  </si>
  <si>
    <t>Andrušaičių k.</t>
  </si>
  <si>
    <t>Geležinkelio pylimo g. 6, Gargždai</t>
  </si>
  <si>
    <t>Jurgučio g. 13, Joskaudų k., Kretingos r.</t>
  </si>
  <si>
    <t>Nidos-Smiltynės pl. 12, Neringa</t>
  </si>
  <si>
    <t>Piliakalnio g. 20, Puodkalių k., Skuodo r.</t>
  </si>
  <si>
    <t>Šyšos g. 1A, Rumšų k., Šilutės r.</t>
  </si>
  <si>
    <t>Šilo g. 25, Kušliškių k., Kalvarija</t>
  </si>
  <si>
    <t xml:space="preserve">Eglinčiškės k., Kazlų Rūdos sav. </t>
  </si>
  <si>
    <t>M. Valančiaus g. 17a, Kazlų Rūdos sav.</t>
  </si>
  <si>
    <t>Vokiečių g. 10, Marijampolės sav.</t>
  </si>
  <si>
    <t>Naikių k. 2, Šakių r.</t>
  </si>
  <si>
    <t>Sodų g. 15, Šakių r.</t>
  </si>
  <si>
    <t>Šiaurės g. 46, Vilkaviškio r.</t>
  </si>
  <si>
    <t>Kybartų g. 1F., Kudirkos Naumiestis, Šakių r.</t>
  </si>
  <si>
    <t xml:space="preserve">Nemuno g. 1A, Skaistakaimis, Gelgaudiškio sen., Šakių r. </t>
  </si>
  <si>
    <t>Technikos g. 6I, Kupiškio r.</t>
  </si>
  <si>
    <t xml:space="preserve">Didžiagrašių k., Kupiškio r. </t>
  </si>
  <si>
    <t>Dvarininkų k., Panevėžio r.</t>
  </si>
  <si>
    <t>Mūšos g. 12B, Pasvalio r.</t>
  </si>
  <si>
    <t>Vytauto g. 52A, Joniškėlis, Pasvalio r.</t>
  </si>
  <si>
    <t>Donelaičio g. 16, Rokiškio r.</t>
  </si>
  <si>
    <t>Pandėlio vs. 5, Pandėlio sen., Rokiškio r.</t>
  </si>
  <si>
    <t>Ruzgų k., Juodupės sen., Rokiškio r.</t>
  </si>
  <si>
    <t>Plento g. 4, Bariūnų k., Saugėlaukio sen., Joniškio r.</t>
  </si>
  <si>
    <t xml:space="preserve">Raseinių g. 70A, Kelmės r. </t>
  </si>
  <si>
    <t>Aleknaičių k., Lygumų sen., Pakruojo r.</t>
  </si>
  <si>
    <t>Bertužių k., Šiaulių g. 24, Šiaulių r. (šalia uždaryto Kairių sąvartyno)</t>
  </si>
  <si>
    <t>Statybininkų g. 4E, Jurbarkao r.</t>
  </si>
  <si>
    <t xml:space="preserve">Kalnėnų g. 3, Kalnėnų k., Jurbarko r. </t>
  </si>
  <si>
    <t>Paberžių g. 14A, Tauragės r.</t>
  </si>
  <si>
    <t>Kaupių k. 4 , Žygaičių sen., Tauragės r.</t>
  </si>
  <si>
    <t>Algirdo g. 40, Mažeikių r.</t>
  </si>
  <si>
    <t>Dargių k., Mažeikių r.</t>
  </si>
  <si>
    <t>Prancūzų kelias 8, Jėrubaičių k., Plungės r. (prie Telšių regioninio nepavojingų atliekų sąvartyno)</t>
  </si>
  <si>
    <t>Gaudikaičių k., Telšių r.</t>
  </si>
  <si>
    <t>Šeimyniškių k. 18, Anykščių r.</t>
  </si>
  <si>
    <t>Vairuotojų g. 18, Anykščių r.</t>
  </si>
  <si>
    <t>Agarinio g. 15, Ignalinos r.</t>
  </si>
  <si>
    <t>Švenčionių g. 31, Ignalinos r.</t>
  </si>
  <si>
    <t>Vilniaus g. 104, Molėtų r.</t>
  </si>
  <si>
    <t xml:space="preserve">Ažušilių vs, Luokesos sen. Molėtų r. </t>
  </si>
  <si>
    <t>Vidugirių k. 3, Vievio sen., Elektrėnai</t>
  </si>
  <si>
    <t>Elektrinės g. 14A, Elektrėnai</t>
  </si>
  <si>
    <t>Obenių g., Elektrėnų sav.</t>
  </si>
  <si>
    <t>Čiužakampio k., Šalčininkų r.</t>
  </si>
  <si>
    <t>Vilniaus g. 3G, Šalčininkų r.</t>
  </si>
  <si>
    <t xml:space="preserve">Dieveniškės, Geranionų g. 44, LT-17139, Šalčininkų r. </t>
  </si>
  <si>
    <t>Malūno g. 20, Eišiškės</t>
  </si>
  <si>
    <t>Jašiūnų k., Jašiūnų sen.</t>
  </si>
  <si>
    <t>Šniponių k., Širvintų r.</t>
  </si>
  <si>
    <t>Pliauškių I k., Švenčionių r.</t>
  </si>
  <si>
    <t>Gerseniškių g. 5, Ukmergės r.</t>
  </si>
  <si>
    <t>Pakryžės k., Sužionių sen.</t>
  </si>
  <si>
    <t>Vėlučionių k., Šatrininkų sen., Vilniaus r.</t>
  </si>
  <si>
    <t>Grikienių k., Sudervės sen., Vilniaus r.</t>
  </si>
  <si>
    <t>Gėlyno g. 12, Lazdijų r. sav.</t>
  </si>
  <si>
    <t>Ašigalio g. 20A, Kauno m.</t>
  </si>
  <si>
    <t>Chemijos 4E, Kauno m.</t>
  </si>
  <si>
    <t>Energetikų g. 60, Kauno m.</t>
  </si>
  <si>
    <t>Julijanavos g. 1A, Kauno m.</t>
  </si>
  <si>
    <t>Kuršių g. 9E, Kauno m.</t>
  </si>
  <si>
    <t>Palemono g. 12E, Kauno m.</t>
  </si>
  <si>
    <t>Raudondvario pl. 155D, Kauno m.</t>
  </si>
  <si>
    <t>Vandžiogalos 92B, Kauno m.</t>
  </si>
  <si>
    <t>Nemajūnų g. 15A, Kauno m.</t>
  </si>
  <si>
    <t xml:space="preserve">J. Biliūno g. 14C, Kybartai, Vilkaviškio r. </t>
  </si>
  <si>
    <t xml:space="preserve">Pavembrių k. 2, Vilkaviškio r. </t>
  </si>
  <si>
    <t>Statybininkų g. 11, Zarasų r.</t>
  </si>
  <si>
    <t>Daugų g. 17B, Daugai</t>
  </si>
  <si>
    <t>Karjero g. 2, Takniškių k.,</t>
  </si>
  <si>
    <t>UAB „Telšių keliai“</t>
  </si>
  <si>
    <t>UAB „Milastina“</t>
  </si>
  <si>
    <t>UAB ,,EMP recycling“
UAB ,,Žalvaris“
UAB ,,Kuusakoski“
UAB ,,Karavanas LT”
UAB ,,Baltijos perdirbimas“          UAB „Kaunakiemis“</t>
  </si>
  <si>
    <t>UAB ,,Žalvaris“</t>
  </si>
  <si>
    <t>Iš viso regionuose:</t>
  </si>
  <si>
    <t>UAB "Palangos komunalinis ūkis"</t>
  </si>
  <si>
    <t>Iš AM šaltinių</t>
  </si>
  <si>
    <t>UAB „2MP“, UAB „Ekologistika“</t>
  </si>
  <si>
    <t>Dotacijos lėšos</t>
  </si>
  <si>
    <t>20 01 11</t>
  </si>
  <si>
    <t>tekstilės gaminiai</t>
  </si>
  <si>
    <t>UAB „2MP“</t>
  </si>
  <si>
    <t>20 01 38</t>
  </si>
  <si>
    <t>mediena, nenurodyta 20 01 37</t>
  </si>
  <si>
    <t>Iš viso savivaldybėje:</t>
  </si>
  <si>
    <t>BĮ Birštono miesto tvarkymo tarnyba</t>
  </si>
  <si>
    <t>UAB ,,Alytaus regiono atliekų tvarkymo centras', UAB ,,Druskininkų komunalinis ūkis", Druskininkų savivaldybės paslaugų ūkis</t>
  </si>
  <si>
    <t>17 06 04</t>
  </si>
  <si>
    <t>izoliacinės medžiagos, nenurodytos 17 06 01 ir 17 06 03</t>
  </si>
  <si>
    <t>UAB ,,,Druskininkų komunalinis ūkis", UAB ,,Alytaus regiono atliekų tvarkymo centras"</t>
  </si>
  <si>
    <t>UAB ,,Druskininkų komunalinis ūkis", UAB ,,Alytaus regiono atliekų tvarkymo centras"</t>
  </si>
  <si>
    <t>UAB ,,Alytaus regiono atliekų tvarkymo centras", UAB ,,Druskininkų komunalinis ūkis"</t>
  </si>
  <si>
    <t>UAB,,Alytaus regiono atliekų tvarkymo centras", UAB ,,Druskininkų komunalinis ūkis", Druskininkų savivaldybės paslaugų ūkis</t>
  </si>
  <si>
    <t>UAB ,,Druskininkų komunalinis ūkis", UAB ,,Alytaus regiono atliekų tvarkymo centras", Druskininkų savivaldybės paslaugų ūkis</t>
  </si>
  <si>
    <t>Varėnos r. savivaldybės aplinkos apsaugosmspecialioji rėmimo programa</t>
  </si>
  <si>
    <t>UAB Varėnos aplinkotvarkos grupė</t>
  </si>
  <si>
    <t>Savivaldybės</t>
  </si>
  <si>
    <t>UAB "Alvinta"</t>
  </si>
  <si>
    <t>Savivaldybės aplinkos apsaugos rėmimo programa</t>
  </si>
  <si>
    <t>UAB Ecoservice Klaipėda</t>
  </si>
  <si>
    <t>UAB Ecoservice Klaipėda, UAB Ekonovus</t>
  </si>
  <si>
    <t>UAB Ecoservice Klaipėda UAB Ekonovus</t>
  </si>
  <si>
    <t>01 03 05</t>
  </si>
  <si>
    <t>kitos liekanos, kuriose yra pavojingų cheminių medžiagų</t>
  </si>
  <si>
    <t>Specialioji savivaldybės aplinkos tvarkymo  programa</t>
  </si>
  <si>
    <t>biudžeto lėšos</t>
  </si>
  <si>
    <t>01 03 07</t>
  </si>
  <si>
    <t>kitos atliekos, kuriose yra pavojingų cheminių medžiagų, susidarančios fiziniu ir cheminiu būdu apdorojant mineralus, kuriuose yra metalų</t>
  </si>
  <si>
    <t>UAB 'Palangos komunalinis ūkis"</t>
  </si>
  <si>
    <t>kita</t>
  </si>
  <si>
    <t>APVA</t>
  </si>
  <si>
    <t>Savivaldybės biudžetas.</t>
  </si>
  <si>
    <t>UAB Marijampolės apskrities atliekų tvarkymo centras, UAB Kalvarijos komunalininkas.</t>
  </si>
  <si>
    <t>Savivaldybės biudžetas. Marijampolės apskirties atliekų tvarkymo centras</t>
  </si>
  <si>
    <t>UAB Marijampolės apskrities atliekų tvarkymo centras, UAB Kalvarijos komunalininkas, VšĮ „Mes darom“.</t>
  </si>
  <si>
    <t>Savivaldybės aplinkos apsaugos rėmimo specialiosios programos</t>
  </si>
  <si>
    <t>UAB Kesberta</t>
  </si>
  <si>
    <t>Pinigai iš Marijampolės savivaldybės biudžeto lėšų. UAB MAATC</t>
  </si>
  <si>
    <t>UAB „Marijampolės švara“. UAB Marijampolės apsrities atliekų tvarkymo centras, Všį "Mes darom"</t>
  </si>
  <si>
    <t>Pinigai iš Marijampolės savivaldybės biudžeto lėšų</t>
  </si>
  <si>
    <t>UAB „Marijampolės švara“.</t>
  </si>
  <si>
    <t>UAB Marijampolės apkrities atliekų tvarkymo centras</t>
  </si>
  <si>
    <t>UAB Marijampolės apskrities atliekų tvarkymo centras. Všį "Mes darom"</t>
  </si>
  <si>
    <t>UAB „Marijampolės švara“.UAB Marijampolės apskrities atliekų tvarkymo centras, Všį "Mes darom"</t>
  </si>
  <si>
    <t>Šakių r. savivaldybė</t>
  </si>
  <si>
    <t>UAB „Antrinio perdirbimo grupė“. VšĮ "Mes darom". UAB Marijampolės apskrities atliekų tvarkymo centras</t>
  </si>
  <si>
    <t>Šakių r. savivaldybė. UAB Marijampolės apskrities atliekų tvarkymo centras</t>
  </si>
  <si>
    <t>UAB Marijampolės apskrities atliekų tvarkymo centras, VšĮ "Mes darom". UAB „Ekonovus“</t>
  </si>
  <si>
    <t>Pagal sutartį su UAB ,,Ecoservice“</t>
  </si>
  <si>
    <t>UAB ,,Biržų komunalinis ūkis", PRATC</t>
  </si>
  <si>
    <t>Aplinkos apsaugos specialiosios programos rėmimo fondas</t>
  </si>
  <si>
    <t>Savivaldybės aplinkos apsaugos rėmimo specialioji programa, Biudžeto lėšos</t>
  </si>
  <si>
    <t>UAB "Pasvalio gerovė"</t>
  </si>
  <si>
    <t>AB Rokiškio komunalininkas</t>
  </si>
  <si>
    <t>UAB „Pakruojo komunalininkas“</t>
  </si>
  <si>
    <t>UAB "Kuršėnų komunalinis ūkis" UAB "Kaslita"</t>
  </si>
  <si>
    <t>UAB "Antrinio perdirbimo grupė", UAB "Ekobazė"</t>
  </si>
  <si>
    <t>SAARSP lėšos, Atliekų tvarkymo programos lėšos</t>
  </si>
  <si>
    <t>Nenurodyta</t>
  </si>
  <si>
    <t>UAB ECOSERVICE</t>
  </si>
  <si>
    <t>Bešeimininkių atliekų sutvarkymas</t>
  </si>
  <si>
    <t>Priemonės vykdytojas – Skaudvilės, Žygaičių, Tauragės, Tauragės miesto ir Mažonų seniūnijos.</t>
  </si>
  <si>
    <t>Savivaldybės biudžeto (Plungės miesto seniūnijos) lėšos</t>
  </si>
  <si>
    <t>UAB "VALDA"</t>
  </si>
  <si>
    <t>Rietavo savivaldybės aplinkos apsaugos rėmimos specialioji programa</t>
  </si>
  <si>
    <t>UAB „Valda“, UAB „Telšių regiono atliekų tvarkymo centras“</t>
  </si>
  <si>
    <t>Telšių rajono savivaldybės aplinkos apsaugos rėmimo programos lėšos</t>
  </si>
  <si>
    <t>UAB„Telšių keliai“ ir   SĮ Telšių butų ūkis, Uab „Antrinio perdirbimo grupė“</t>
  </si>
  <si>
    <t>SARSP</t>
  </si>
  <si>
    <t>savivaldybės biudžeto lėšos</t>
  </si>
  <si>
    <t>UAB "Utenos komunalininkas"</t>
  </si>
  <si>
    <t>Visagino savivaldybės aplinkos apsaugos rėmimo spec. programa</t>
  </si>
  <si>
    <t>17 01 01</t>
  </si>
  <si>
    <t>betonas</t>
  </si>
  <si>
    <t>UAB "Utenos regiono atliekų tvarkymo centras" ir UAB "Vaigas"</t>
  </si>
  <si>
    <t>UAB "Atliekų rūšiavimo centras" UAB "Biovera" UAB "Elektros pasaulis"</t>
  </si>
  <si>
    <t>nėra</t>
  </si>
  <si>
    <t>savivaldybės aplinkos apsaugos rėmimo specialiosios programos lėšos</t>
  </si>
  <si>
    <t>UAB 'Žalvaris"</t>
  </si>
  <si>
    <t>UAB "Švenčionių švara|"</t>
  </si>
  <si>
    <t>17 02 03</t>
  </si>
  <si>
    <t>plastikas</t>
  </si>
  <si>
    <t>biudžetas</t>
  </si>
  <si>
    <t>UAB "VSA Vilnius", UAB "Stebulė", UAB "Mano aplinka", įmonių grupė UAB "Mano aplinka" ir UAB "Būsto aplinka"</t>
  </si>
  <si>
    <t xml:space="preserve">20 03 01 </t>
  </si>
  <si>
    <t>statybos griovimo atliekos</t>
  </si>
  <si>
    <t>Savivaldybės aplinkos apsaugos specialioji rėmimo programa</t>
  </si>
  <si>
    <t>SĮ "Kaišiadorių paslaugos", UAB "Ekobazė", UAB "Stafas", UAB "Kelmynas"</t>
  </si>
  <si>
    <t>Naudotų padangų atliekos</t>
  </si>
  <si>
    <t>UAB „Ekonovus“                                     
UAB KRATC</t>
  </si>
  <si>
    <t>UAB „Ekonovus“                                           
UAB KRATC                                                                     Akcija „DAROM 2019“</t>
  </si>
  <si>
    <t>Anykščių rajono savivaldybė, URATC</t>
  </si>
  <si>
    <t>UAB "Anykščių komunalininkas", VšĮ Darom, URATC</t>
  </si>
  <si>
    <t>UAB „Telšių keliai“ ir SĮ Telšių butų ūkis, Uab „Antrinio perdirbimo grupė“</t>
  </si>
  <si>
    <t>UAB „Telšių keliai“ ir   SĮ Telšių butų ūkis, Uab „Antrinio perdirbimo grupė“</t>
  </si>
  <si>
    <t>Asociacija EEPA, VšĮ Elektronikos gamintojų ir imprtuotojų</t>
  </si>
  <si>
    <t>UAB  „Ekonovus“, VšĮ Pakuočių tvarkymo organizacija</t>
  </si>
  <si>
    <t>2020-04-17</t>
  </si>
  <si>
    <t>2021-02-21</t>
  </si>
  <si>
    <t>2020-06-05</t>
  </si>
  <si>
    <t>UAB „Ekobazė"</t>
  </si>
  <si>
    <t>2020-07-12</t>
  </si>
  <si>
    <t>UAB "Ekologistika"</t>
  </si>
  <si>
    <t>2021-02-15</t>
  </si>
  <si>
    <t>2020-06-06</t>
  </si>
  <si>
    <t>Didelių gabaritų atliekų surinkimas prie konteinerių</t>
  </si>
  <si>
    <t>UAB „Ekonovus“, VšĮ Žaliasis taškas</t>
  </si>
  <si>
    <t>2020-09-07</t>
  </si>
  <si>
    <t>2020-05-11</t>
  </si>
  <si>
    <t>UAB ,,Alytaus regiono atliekų tvarkymo centras"</t>
  </si>
  <si>
    <t>2019-07-24</t>
  </si>
  <si>
    <t>2020-02-21</t>
  </si>
  <si>
    <t>2021-02-20</t>
  </si>
  <si>
    <t>Atliekos, kuriose yra gyvsidabrio (06 04 04*) 40 5. TS-18 Rūgštini;Kietosios atliekos, kuriose yra pavojingų cheminių medžiagų (16 05 06*) ir kt.</t>
  </si>
  <si>
    <t>VšĮ ,,Elektronikos ir gamintojų organizacija", VšĮ ,,Ekošviesa", UAB ,,EMP Recycling", UAB ,,Žalvaris", UAB ,,Kusakoski", UAB ,,Karavanas LT", UAB ,,Metrail"</t>
  </si>
  <si>
    <t>VšĮ ,,Gamtos ateitis", UAB ,,Druskininkų komunalinis ūkis", UAB ,,Alytaus regiono atliekų tvarkymo centras"</t>
  </si>
  <si>
    <t>VšĮ ,,Pakuočių organizacija", UAB ,,Alytaus regiono atliekų tvarkymo centras", UAB ,,Druskininkų komunalinis ūkis"</t>
  </si>
  <si>
    <t>VšĮ ,,Žaliasis taškas", UAB ,,Alytaus regiono atliekų tvarkymo centras", UAB ,,Druskininkų komunalinis ūkis'</t>
  </si>
  <si>
    <t>2014-07-16</t>
  </si>
  <si>
    <t>2020-08-06</t>
  </si>
  <si>
    <t>Asbesto turinčių galinių atliekų surinkimas</t>
  </si>
  <si>
    <t>UAB Ekonovus</t>
  </si>
  <si>
    <t>UAB Ecoservice Projektai</t>
  </si>
  <si>
    <t>UAB Ecoservice Projektai, VšĮ Pakuočių tvarkymo organizacija</t>
  </si>
  <si>
    <t>1920-09-15</t>
  </si>
  <si>
    <t>2015-09-07</t>
  </si>
  <si>
    <t>2020-04-01</t>
  </si>
  <si>
    <t>2012-12-07</t>
  </si>
  <si>
    <t>2020-07-05</t>
  </si>
  <si>
    <t>2019-11-26</t>
  </si>
  <si>
    <t>2024-07-01</t>
  </si>
  <si>
    <t>UAB DĖVĖDRA</t>
  </si>
  <si>
    <t>2021-05-18</t>
  </si>
  <si>
    <t>Asbesto</t>
  </si>
  <si>
    <t>UAB „Neringos komunalininkas“</t>
  </si>
  <si>
    <t>UAB „Toksika“</t>
  </si>
  <si>
    <t>Visos komunalinės atliekos išskyrus pavojingas ir statybines atliekas</t>
  </si>
  <si>
    <t>UAB"Ecoservice Klaipėda"</t>
  </si>
  <si>
    <t>2013-07-26</t>
  </si>
  <si>
    <t>AB"Panevėžio specialus autotransportas"</t>
  </si>
  <si>
    <t>2019-08-12</t>
  </si>
  <si>
    <t>2022-08-11</t>
  </si>
  <si>
    <t>2019-09-02</t>
  </si>
  <si>
    <t>2022-09-01</t>
  </si>
  <si>
    <t>augalinės kilmės maisto atliekos</t>
  </si>
  <si>
    <t>2019-04-05</t>
  </si>
  <si>
    <t>2020-05-17</t>
  </si>
  <si>
    <t>2015-06-02</t>
  </si>
  <si>
    <t>2019-12-02</t>
  </si>
  <si>
    <t>2021-02-02</t>
  </si>
  <si>
    <t>Kapinių atliekos</t>
  </si>
  <si>
    <t>UAB ,,Rokvesta"</t>
  </si>
  <si>
    <t>UAB"Ecoservice projektai"</t>
  </si>
  <si>
    <t>2017-06-26</t>
  </si>
  <si>
    <t>2022-06-25</t>
  </si>
  <si>
    <t>.</t>
  </si>
  <si>
    <t>2019-03-01</t>
  </si>
  <si>
    <t>2020-03-01</t>
  </si>
  <si>
    <t>Tekstilės atliekų surinkimas</t>
  </si>
  <si>
    <t>Maisto atliekų surinkimas</t>
  </si>
  <si>
    <t>2020-02-14</t>
  </si>
  <si>
    <t>2030-02-14</t>
  </si>
  <si>
    <t>Tekstilės</t>
  </si>
  <si>
    <t>AB "Panevėžio specialus autotransportas</t>
  </si>
  <si>
    <t>2020-02-01</t>
  </si>
  <si>
    <t>2020-09-30</t>
  </si>
  <si>
    <t>Popieriaus, plastiko ir stiklo atliekų surinkimas</t>
  </si>
  <si>
    <t>AB"Rokiškio komunalinkas"</t>
  </si>
  <si>
    <t>UAB"Švaros komanda"</t>
  </si>
  <si>
    <t>2022-07-31</t>
  </si>
  <si>
    <t>2019-09-11</t>
  </si>
  <si>
    <t>2022-09-10</t>
  </si>
  <si>
    <t>2019-09-06</t>
  </si>
  <si>
    <t>2019-06-19</t>
  </si>
  <si>
    <t>20 02 03 kitos biologiškai nesuyrančios atliekos</t>
  </si>
  <si>
    <t>20 01 11 tekstilės atliekos</t>
  </si>
  <si>
    <t>20 02 01 augalinės kilmės (maisto) atliekos</t>
  </si>
  <si>
    <t>UAB „Panevėžio specialus autotransportas“</t>
  </si>
  <si>
    <t>2019-07-10</t>
  </si>
  <si>
    <t>2021-07-09</t>
  </si>
  <si>
    <t>2015-06-15</t>
  </si>
  <si>
    <t>2018-08-01</t>
  </si>
  <si>
    <t>2018-01-02</t>
  </si>
  <si>
    <t>2015-05-18</t>
  </si>
  <si>
    <t>2019-02-28</t>
  </si>
  <si>
    <t>2015-06-08</t>
  </si>
  <si>
    <t>2018-02-19</t>
  </si>
  <si>
    <t>2021-02-19</t>
  </si>
  <si>
    <t>2027-05-01</t>
  </si>
  <si>
    <t>UAB Ekoservice Klaipėda</t>
  </si>
  <si>
    <t>2017-11-23</t>
  </si>
  <si>
    <t>2023-11-22</t>
  </si>
  <si>
    <t>UAB ,,ECOSERVICE"</t>
  </si>
  <si>
    <t>2014-03-02</t>
  </si>
  <si>
    <t>elektronikos platintojų asociacija „EEPA“</t>
  </si>
  <si>
    <t>SĮ  Telšių butų ūkis</t>
  </si>
  <si>
    <t>2012-12-01</t>
  </si>
  <si>
    <t>2019-10-10</t>
  </si>
  <si>
    <t>Asociacija "EEPA"(operatoriai UAB "EMP recycling", UAB "Žalvaris", UAB "Utilsa", UAB "Karavanas LT").</t>
  </si>
  <si>
    <t>SĮ "KoSĮ "Kompata"mpata"</t>
  </si>
  <si>
    <t>2015-04-08</t>
  </si>
  <si>
    <t>2007-12-13</t>
  </si>
  <si>
    <t>2017-05-17</t>
  </si>
  <si>
    <t>2019-12-28</t>
  </si>
  <si>
    <t>UAB "Elektrėnų komunalinis ūkis"</t>
  </si>
  <si>
    <t>UAB "žaliasis taškas"</t>
  </si>
  <si>
    <t>2023-06-28</t>
  </si>
  <si>
    <t>2019-04-24</t>
  </si>
  <si>
    <t>2022-04-24</t>
  </si>
  <si>
    <t>2018-12-17</t>
  </si>
  <si>
    <t>2019-12-17</t>
  </si>
  <si>
    <t>UAB"Švenčionių švara"</t>
  </si>
  <si>
    <t>2023-05-29</t>
  </si>
  <si>
    <t>VšĮ"Gamtos ateitis"</t>
  </si>
  <si>
    <t>2025-02-04</t>
  </si>
  <si>
    <t>VšĮ"Pakuočių tvarkymo organizacija"</t>
  </si>
  <si>
    <t>2023-06-11</t>
  </si>
  <si>
    <t>2013-07-25</t>
  </si>
  <si>
    <t>2012-02-17</t>
  </si>
  <si>
    <t>Žaliųjų atliekų</t>
  </si>
  <si>
    <t>UAB "Ecoservice" (II zona "Antakalnis-N.Vilnia")</t>
  </si>
  <si>
    <t>2019-04-29</t>
  </si>
  <si>
    <t>2026-10-29</t>
  </si>
  <si>
    <t>UAB "Ecoservice" (IV zona "Pašilaičiai-Lazdynai"</t>
  </si>
  <si>
    <t>UAB "Ekonovus" (I zona "Verkiai-Žirmūnai")</t>
  </si>
  <si>
    <t>UAB "Ekonovus" (III zona "Naujininkai-Paneriai)</t>
  </si>
  <si>
    <t>2022-10-31</t>
  </si>
  <si>
    <t>UAB "Ekonovus" (V zona "Centras")</t>
  </si>
  <si>
    <t>2019-04-14</t>
  </si>
  <si>
    <t>1926-10-29</t>
  </si>
  <si>
    <t>Asociacija ,,EEPA” yra komunalinių atliekų tvarkymo sistemą papildančios elektros ir elektroninės įrangos bei baterijų ir akumuliatorių atliekų surinkimo sistemos diegėjas.  Atliekų surinkimą vykdo UAB ,,Žalvaris“, UAB „EMP recycling“, UAB ,,Karavanas LT” UAB ,,Utilsa“, UAB ,,Kaunakiemis“ ir UAB ,,Baltic metal“</t>
  </si>
  <si>
    <t>2018-10-25</t>
  </si>
  <si>
    <t>2020-10-25</t>
  </si>
  <si>
    <t>Yra</t>
  </si>
  <si>
    <t>Savivaldybės aplinkos apsaugos specialioji rėmimo programa. Pakuočių atliekų tvarkymo organizacijų ir SĮ Kaišiadorių paslaugos</t>
  </si>
  <si>
    <t>UAV "VSA Vilnius"</t>
  </si>
  <si>
    <t>2017-12-12 Nr. VP-297</t>
  </si>
  <si>
    <t>UAB  Ekonovus</t>
  </si>
  <si>
    <t>UAB "ECOSERVICE KLAIPĖDA"</t>
  </si>
  <si>
    <t>VšĮ "Žalias taškas"</t>
  </si>
  <si>
    <t>Alytaus miesto savivaldybėje organizuojamą komunalinių atliekų tvarkymo sistemą papildančios pakuočių atliekų surinkimo sistemos diegimo sąlygos</t>
  </si>
  <si>
    <t>2017.10.30 Galioja iki 2019.10.30</t>
  </si>
  <si>
    <t>Padangos, vidaus degimo variklių tepalas,kuras, oro filtrai, automobilių hidraulinių (tepalų) amortizatoriai, baterijos ir akumuliatoriai)</t>
  </si>
  <si>
    <t>neterminuota</t>
  </si>
  <si>
    <t>UAB ARATC</t>
  </si>
  <si>
    <t>deginimui</t>
  </si>
  <si>
    <t>2020-03-02</t>
  </si>
  <si>
    <t>UAB ,,ARATC"</t>
  </si>
  <si>
    <t>elektros ir elktroninės įrangos</t>
  </si>
  <si>
    <t>2014-01-02 iki nutraukimo</t>
  </si>
  <si>
    <t>Asociacija ,,EPPA"</t>
  </si>
  <si>
    <t>elektros ir elektroninės įrangos, baterijų, akumuliatorių</t>
  </si>
  <si>
    <t>2018-06-25 Nr. 26-367-(7.7) iki nutraukimo</t>
  </si>
  <si>
    <t>elektros ir elektroninės įrangos baterijų, akumuliatorių</t>
  </si>
  <si>
    <t>2017-08-04 Nr. 26-328-(7.7) iki nutraukimo</t>
  </si>
  <si>
    <t>VšĮ ,,Elektronikos gamintojų ir importuotojų organizacija'</t>
  </si>
  <si>
    <t>elektros ir elektroninės įrangos, baterijos ir akumuliatoriai</t>
  </si>
  <si>
    <t>2016-12-06 Nr. 26-397 (6.6) iki nutraukimo</t>
  </si>
  <si>
    <t>elektros ir elektronikos įrangos</t>
  </si>
  <si>
    <t>2014-01-02 Nr. 26-03 (7.7) iki nutraukimo</t>
  </si>
  <si>
    <t>UAB ,,Diltrus" ir UAB ,,Utilsa'</t>
  </si>
  <si>
    <t>2016-03-02 Nr. 26-96-(7.7) iki nutraukimo</t>
  </si>
  <si>
    <t>VšĮ Pakuočių organizacija</t>
  </si>
  <si>
    <t>pakuotės ir pakuočių atliekos iš specializuotų surinkimo vietų</t>
  </si>
  <si>
    <t>2015-04-22 Nr. 87 iki nutraukimo</t>
  </si>
  <si>
    <t>Elektros ir elektronikos įrangos atliekos</t>
  </si>
  <si>
    <t>2014.01.14(1+1)</t>
  </si>
  <si>
    <t>Sutartis pasirašyta 2016-05-30; Galioja iki 2020-12-31</t>
  </si>
  <si>
    <t>Sutartis pasirašyta 2013-11-21; Galioja iki 2020-12-31</t>
  </si>
  <si>
    <t>Dienos šviesos lempos ir kitos atliekos, kuriose yra gyvsidabrio Nebenaudojama įranga, kurioje yra chlorfluorangliavandenilių Nebenaudojama elektros ir elektroninė įranga, nenurodyta 20 01 21 ir 20 01 23 , kurioje yra pavojingų sudedamųjų dalių Nebenaudojama elektros ir elektroninė įranga, nenurodyta 20 01 21, 20 01 23, ir 20 01 35 Baterijos ir akumuliatoriai, nurodyti 16 06 01, 16 06 02 arba 16 06 03, nerūšiuotos baterijos ar akumuliatoriai, kuriuose yra tos baterijos; Baterijos ir akumuliatoriai, nenurodyti 20 01 33.</t>
  </si>
  <si>
    <t>UAB „EMP recycling“ UAB „Žalvaris“ UAB „Kuusakoski“ UAB „Baltijos perdirbimas“ UAB „Karavanas LT“ UAB „Baltic metal“ UAB "Diltrus" UAB "Utilsa" UAB "Kaunakiemis"</t>
  </si>
  <si>
    <t>Elektros ir elektroninės įrangos ir baterijų bei akumuliatorių atliekos: Dienos šviesos lempos ir kitos atliekos, kuriose yra gyvsidabrio Nebenaudojama įranga, kurioje yra chlorfluorangliavandenilių Nebenaudojama elektros ir elektroninė įranga, nenurodyta 20 01 21 ir 20 01 23 , kurioje yra pavojingų sudedamųjų dalių Nebenaudojama elektros ir elektroninė įranga, nenurodyta 20 01 21, 20 01 23, ir 20 01 35 Baterijos ir akumuliatoriai, nurodyti 16 06 01, 16 06 02 arba 16 06 03, nerūšiuotos baterijos ar akumuliatoriai, kuriuose yra tos baterijos;Baterijos ir akumuliatoriai, nenurodyti 20 01 33. Apmokestinamųjų gaminių (nešiojamų baterijų) atliekos: Švino akumuliatoriai Nikelio-kadmio akumuliatoriai Gyvsidabrio baterijos Šarminės baterijos (išskyrus 16 06 03) Kitos baterijos ir akumuliatoriai Baterijos ir akumuliatoriai, nurodyti 16 06 01, 16 06 02 arba 16 06 03, nerūšiuotos baterijos ar akumuliatoriai, kuriuose yra tos baterijos Stambūs namų apyvokos prietaisai, išskyrus prietaisus su šaldymo įranga; Stambūs namų apyvokos prietaisai su šaldymo įranga Elektriniai radiatoriai (tepaliniai) Oro kondicionavimo prietaisai Smulkūs namų apyvokos prietaisai IT ir telekomunikacinė įranga, išskyrus kompiuterių monitorius Spausdintuvai Kompiuterių monitoriai Vartojimo įranga išskyrus televizorius Televizoriai Apšvietimo įranga, išskyrus dujošvytes lempas Dujošvytės lempos (tiesios fluorescencinės lempos, kompaktinės fluorescencinės lempos, didelio ryškumo išlydžio lempos, įskaitant suslėgto natrio lempas ir metalų halidų lempas, žemo sleėgio natrio lempos) Elektros ir elektroniniai įrankiai Žaislai, laisvalaikio ir sporto įranga Medicininiai prietaisai Stebėsenos ir kontrolės prietaisai</t>
  </si>
  <si>
    <t>2013-09-30 Nr. S-1177 (pratęsiama automatiškai, jei nei viena šalis nepareiškia kitaip)</t>
  </si>
  <si>
    <t>2016-06-02 Nr. S-723 (pratęsiama automatiškai, jei nei viena šalis nepareiškia kitaip)</t>
  </si>
  <si>
    <t>2017-10-06 Nr. S-969 (pratęsiama automatiškai, jei nei viena šalis nepareiškia kitaip)</t>
  </si>
  <si>
    <t>UAB Atliekų tvarkymo centras; UAB EMP recysling</t>
  </si>
  <si>
    <t>EEĮ; lempos</t>
  </si>
  <si>
    <t>2013-06-17</t>
  </si>
  <si>
    <t>2013-06-21; galioja iki atskiro pranešimo</t>
  </si>
  <si>
    <t>Sutartis pasirašyta 2013-10-30. Galioja iki 2015-12-31 bei visiško sutartinių įsipareigojimų įvykdymo. Jei likus 1 mėn. iki sutarties galiojimo pasibaigimo nei viena iš šalių nepraneša kitai šaliai apie sutarties nepratęsimą, sutarties galiojimas pratęsiamas kitiems metams. Tokių pratęsimų skaičius neribojamas.</t>
  </si>
  <si>
    <t>Sutartis pasirašyta 2010-02-03. Galioja iki 2010-12-31 bei visiško sutartinių įsipareigojimų įvykdymo. Jei likus 1 mėn. iki sutarties galiojimo pasibaigimo nei viena iš šalių nepraneša kitai šaliai apie sutarties nepratęsimą, sutarties galiojimas pratęsiamas kitiems metams. Tokių pratęsimų skaičius neribojamas.</t>
  </si>
  <si>
    <t>UAB Baltic metal</t>
  </si>
  <si>
    <t>metalinės pakuotės</t>
  </si>
  <si>
    <t>2019-06-03</t>
  </si>
  <si>
    <t>2019-06-18 - 2020-12-31</t>
  </si>
  <si>
    <t>UAB EMP recycling UAB Žalvaris  UAB Karavanas LT   UAB Utilsa  UAB Baltic metal  UAB Kaunakiemis</t>
  </si>
  <si>
    <t>apmokestinamųjų gaminių (nešiojamų baterijų), elektros ir elektroninės įrangos atliekos</t>
  </si>
  <si>
    <t>2019-12-23</t>
  </si>
  <si>
    <t>2019-12-31 - 2020-12-31</t>
  </si>
  <si>
    <t>UAB "Atliekų tvarkymo centras" ir UAB "EMP recycling"</t>
  </si>
  <si>
    <t>Smulkiosios elektros ir elektroninės įrangos atliekų surinkimas</t>
  </si>
  <si>
    <t>2014-05-07</t>
  </si>
  <si>
    <t>2014-05-07 (neterminuota)</t>
  </si>
  <si>
    <t>UAB "EMP recycling", UAB "Žalvaris", UAB "Kaunakiemis", UAB "Karavanas LT", UAB Utilsa"</t>
  </si>
  <si>
    <t>2019-09-12 (12 mėn. pratęsimų skaičius neribojamas)</t>
  </si>
  <si>
    <t>juridinis asmuo (asmenys) kuriems asociacija „EEPA“ pavedė vykdyti dalį ar visus įsipareigojimus</t>
  </si>
  <si>
    <t>2016-06-08 iki neterminuota</t>
  </si>
  <si>
    <t>2015-06-05 iki neterminuota</t>
  </si>
  <si>
    <t>Pakuotės atliekos</t>
  </si>
  <si>
    <t>2015-05-29</t>
  </si>
  <si>
    <t>2015-05-29 neterminuota</t>
  </si>
  <si>
    <t>UAB "Palangos komunlinis ūkis"</t>
  </si>
  <si>
    <t>2013-09-04</t>
  </si>
  <si>
    <t>2013-09-04 neterminuota</t>
  </si>
  <si>
    <t>VšĮ „Elektronikos gamintojų ir importuotojų organizacijos“</t>
  </si>
  <si>
    <t>UAB 'EMP recycling", UAB Atliekų tvarkymo centras"</t>
  </si>
  <si>
    <t>Elektros ir elektroninės ėrangos atliekos</t>
  </si>
  <si>
    <t>Gaminių ir pakuočių atliekos:alyvų atliekos; apmokestinamųjų gaminių atliekos; buityje susidarančios elektros ir elektroninės įrangos atliekos; eksplatuoti netinkamos transporto priemonės; pakuotės atliekos</t>
  </si>
  <si>
    <t>2009-12-23</t>
  </si>
  <si>
    <t>UAB Pakuočių tvarkymo organizacija</t>
  </si>
  <si>
    <t>UAB "Palangos komunalini ūkis"</t>
  </si>
  <si>
    <t>2014-11-14</t>
  </si>
  <si>
    <t>VšĮ "Elektronikos gamintojų ir importuotojų organizacijai" ir asociacijai "EEPA""</t>
  </si>
  <si>
    <t>UAB "Karavanas LT", UAB "Kaunakiemis", UAB "Žalvaris""</t>
  </si>
  <si>
    <t>2013-07-01, neterminotai</t>
  </si>
  <si>
    <t>Asociacijos parinktas padangų atliekų tvarkytojas</t>
  </si>
  <si>
    <t>Naudoti nebentinkamos padangos</t>
  </si>
  <si>
    <t>2019-04-11</t>
  </si>
  <si>
    <t>2021-12-31</t>
  </si>
  <si>
    <t>2017-09-05</t>
  </si>
  <si>
    <t>2017-09-05. Galiojimo terminas iki 2017-12-31 su galimybe pratęsti</t>
  </si>
  <si>
    <t>Viešoji įstaiga „Padangų importuotojų organizacija“</t>
  </si>
  <si>
    <t>Organizacijos parinktas padangų atliekų tvarkytojas</t>
  </si>
  <si>
    <t>2022-12-31</t>
  </si>
  <si>
    <t>Viešoji įstaiga "Padangų importuotojų organizacija"</t>
  </si>
  <si>
    <t>UAB "Atliekų tvarkymo centras",</t>
  </si>
  <si>
    <t>Naudoti nebetinkamos padangos</t>
  </si>
  <si>
    <t>2017-09-05. Galiojimo terminas olo 2017-12-31 su galimybe pratęsti</t>
  </si>
  <si>
    <t>2018-12-21, sutartis pratęsiama</t>
  </si>
  <si>
    <t>UAB ,,Karavanas Lt"</t>
  </si>
  <si>
    <t>Apmokestinamųjų gaminių (nešiojamųjų baterijų) atliekos, elektros ir elektroninės įrangos atliekos</t>
  </si>
  <si>
    <t>Asociacija ,,EEPA", VšĮ ,,Elektronikos gamintojų ir importuotojų organizacija"</t>
  </si>
  <si>
    <t>UAB ,,Atliekų tvarkymo centras"</t>
  </si>
  <si>
    <t>2013-07-03, sutartis pratęsiama</t>
  </si>
  <si>
    <t>Pavojingos atliekos, apmokestinamųjų gaminių (nešiojamų baterijų) atliekos</t>
  </si>
  <si>
    <t>2011-07-07, sutartis pratęsiama</t>
  </si>
  <si>
    <t>UBA "Atliekų tvarkymo centras"</t>
  </si>
  <si>
    <t>elektros ir elektroninės įrangos atliekos</t>
  </si>
  <si>
    <t>2013-09-26</t>
  </si>
  <si>
    <t>Nuo sutarties pasirašymo iki 2015-12-31 (jei sutartis nenutraukiama automaniškai pratęsiama dar vieniems metams. Sutarties pratęsimų skaičius neribojamas)</t>
  </si>
  <si>
    <t>UAB "EMP recycling", UAB "Žalvaris", UAB "Kuusakoski", UAB "Karavanas LT", UAB "Metrail"</t>
  </si>
  <si>
    <t>elektros ir elektroninės įrangos atliekos ir baterijos akumuliatoriai</t>
  </si>
  <si>
    <t>Nuo sutarties pasirašymo (jei sutartis nenutraukiama automaniškai pratęsiama dar vieniems metams. Sutarties pratęsimų skaičius neribojamas)</t>
  </si>
  <si>
    <t>2013 m. liepos 12 d. sutartis Nr. 22-859</t>
  </si>
  <si>
    <t>VšĮ "Gamintojų ir importuotojų organizacija"</t>
  </si>
  <si>
    <t>Stiklinės, popierinės, plastikinės, metalinės, PET pakuotės atliekos</t>
  </si>
  <si>
    <t>2014 m. sausio 27 d. Nr. 22-173, papildomas susitarimas 2019 m. birželio 6 d. Nr. 22-1426</t>
  </si>
  <si>
    <t>VšĮ"Elektronikos gamintojų ir importuotojų organizacija"</t>
  </si>
  <si>
    <t>elektros ir elektroninė įranga</t>
  </si>
  <si>
    <t>2014-01-21 neterminuota</t>
  </si>
  <si>
    <t>UAB"Atliekų tvarkymo centras", UAB"EMP recycling"</t>
  </si>
  <si>
    <t>buityje susidariusios EEĮ ir pavojingosios atliekos</t>
  </si>
  <si>
    <t>2013-06-26 neterminuota</t>
  </si>
  <si>
    <t>Asociacija EEPA parinkti operatoriai</t>
  </si>
  <si>
    <t>EEĮ, pavojingosios atliekos</t>
  </si>
  <si>
    <t>2013 07-15 neterminuota</t>
  </si>
  <si>
    <t>"Elektros ir elektroninės įrangos atliekos: 16 02 11* 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 pavojingos sudedamosios dalys, išimtos iš nebenaudojamos įrangos; 16 02 16 sudedamosios dalys, išimtos iš nebenaudojamos įrangos, nenurodytos 16 02 15; 20 01 21*   dienos šviesos lempos ir kitos atliekos, kuriose yra gyvsidabrio; 20 01 23  nebenaudojama įranga, kurioje yra chlorfluorangliavandenilių; 20 01 35*  nebenaudojama elektros ir elektroninė įranga (EEĮ) nenurodyta 20 01 21 ir 20 01 23, kurioje yra pavojingų sudedamųjų dalių; 20 01 36   nebenaudojama elektros ir elektroninė įranga (EEĮ) nenurodyta 20 01 21, 20 01 23 ir 20 01 35. "</t>
  </si>
  <si>
    <t>2013-09-27, neterminuota</t>
  </si>
  <si>
    <t>"20 01 33* Baterijos ir akumuliatoriai, nurodyti 16 06 01, 16 06 02 arba 16 06 03, nerūšiuotos baterijos ar akumuliatoriai, kuriuose yra tos baterijos Baterijos ir akumuliatoriai, nenurodyti 20 01 3316 02 11* 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 pavojingos sudedamosios dalys, išimtos iš nebenaudojamos įrangos; 16 02 16 sudedamosios dalys, išimtos iš nebenaudojamos įrangos, nenurodytos 16 02 15; 20 01 21*   dienos šviesos lempos ir kitos atliekos, kuriose yra gyvsidabrio; 20 01 23  nebenaudojama įranga, kurioje yra chlorfluorangliavandenilių; 20 01 35*  nebenaudojama elektros ir elektroninė įranga (EEĮ) nenurodyta 20 01 21 ir 20 01 23, kurioje yra pavojingų sudedamųjų dalių; 20 01 36   nebenaudojama elektros ir elektroninė įranga (EEĮ) nenurodyta 20 01 21, 20 01 23 ir 20 01 35."</t>
  </si>
  <si>
    <t>2014-01-27, neterminuota</t>
  </si>
  <si>
    <t>Elektros ir elektroninė įranga</t>
  </si>
  <si>
    <t>Elektros ir elektroninės įrangos bei baterijų ir akumuliatorių aliekos</t>
  </si>
  <si>
    <t>nuo 2016 m.sausio 15 d. ir galioja iki 2017 m. rugpjūčio 31 d.</t>
  </si>
  <si>
    <t>su kasmetiniais pratęsimais</t>
  </si>
  <si>
    <t>2016-02-19 su kasmetiniais pratęsimais</t>
  </si>
  <si>
    <t>2016-03-22 su kasmetiniais pratęsimais</t>
  </si>
  <si>
    <t>VšĮ Pakluočių tvarkymo organizacija</t>
  </si>
  <si>
    <t>Stiklo, plastikinės, metalinės pakuotės ir popierius ir kartonas</t>
  </si>
  <si>
    <t>2017-06-04</t>
  </si>
  <si>
    <t>2017-06-04 su kasmetiniais pratęsimais</t>
  </si>
  <si>
    <t>2013-10-28 su kasmetiniais pratęsimais</t>
  </si>
  <si>
    <t>2014-07-06 su kasmetiniais pratęsimais</t>
  </si>
  <si>
    <t>2015-12-31 su kasmetiniais pratęsimais</t>
  </si>
  <si>
    <t>20 13-10-02 su kasmetiniais pratęsimais</t>
  </si>
  <si>
    <t>2016-01-15 - iki sutartinių įsipareigojimų įvykdymo</t>
  </si>
  <si>
    <t>2013-09-10 - 2017-12-31</t>
  </si>
  <si>
    <t>Popieriaus, stiklo, plastiko, metalo, mišrios, kombinuotos pakuotės</t>
  </si>
  <si>
    <t>2013-10-30 - iki sutartinių įsipareigojimų įvykdymo</t>
  </si>
  <si>
    <t>UAB Atliekų tvarkymo centras, UAB EMP Recycling</t>
  </si>
  <si>
    <t>2018-10-12</t>
  </si>
  <si>
    <t>UAB "EMP recycling" UAB "Žalvaris" UAB "Kuusakoski" UAB "Karavans LT" UAB "Baltijos perdirbimas" UAB "Diltrus" UAB "Utilsa"</t>
  </si>
  <si>
    <t>UAB "Atliekų tvarkymo centras"  UAB "EMP recycling"</t>
  </si>
  <si>
    <t>EEĮ, baterijos ir akumuliatoriai, liminescencinės lempos</t>
  </si>
  <si>
    <t>Sutarties pasirašymo data 2013-09-10. Galiojimo terminas iki sutartinių įsipareigojimų įvykdymo.</t>
  </si>
  <si>
    <t>Stiklo, popieriaus ir kartono, plastikinės, metalinės pakuotės</t>
  </si>
  <si>
    <t>2016-06-30</t>
  </si>
  <si>
    <t>Sutarties pasirašymo data 2016-06-30 Galiojimo terminas iki įsipareigojimų įvykdymo</t>
  </si>
  <si>
    <t>15 01 01 popieriaus ir kartono atliekos, 15 01 02 plastikinės pakuotės atliekos, 15 01 04 metalinės pakuotės atliekos, 15 01 05 kombinuotos pakuotės atliekos popieriaus pagrindu, 15 01 07 stiklo pakuotės atliekos</t>
  </si>
  <si>
    <t>16 02 11*nebenaudojama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15*pavojingos sudedamosios dalys, išimtos iš nebenaudojamos įrangos; 16 02 16sudedamosios dalys, išimtos iš nebenaudojamos įrangos, nenurodytos 16 02 15; 20 01 21*Dienos šviesos lempos ir kitos atliekos, kuriose yra gyvsidabrio; 20 01 23nebenaudojama įranga, kurioje yra chlorfluorangliavandenilių, 20 01 35* Nebenaudojama elektros ir elektroninė įranga (EEĮ) nenurodyta 20 01 21 ir 20 01 23,kurioje yra pavojingų sudedamųjų dalių; 20 01 36 Nebenaudojama elektros ir elektroninė įranga (EEĮ) nenurodyta 20 01 21, 20 01 23 ir 20 01 35.</t>
  </si>
  <si>
    <t>UAB „Žalvaris“ Šiaulių padalinys</t>
  </si>
  <si>
    <t>20 01 36 Nebenaudojama elektros ir elektroninė įranga nenurodyta 20 01 21, 20 01 23 ir 20 01 35; 16 01 21* Automobiliniai kuro filtrai, 16 01 21* Automobiliniai oro filtrai, 16 01 07*Automobiliniai tepalo filtrai, 13 02 08*Atidirbta tepalinė alyva, 16 01 21*Automobiliniai amortizatoriai, 16 06 01*Švino akumuliatoriai, 15 01 04Metalinė pakuotė, (20 01 21*)**Dienos šviesos lempos ir kt. atliekos, (20 01 33*)**Baterijos ir akumuliatoriai, nurodyti 16 01 01, 16 06 02 ir 16 06 03, nerūšiuotos baterijos ir kt., (20 01 34)**Baterijos ir akumuliatoriai, nenurodyti 16 01 33, (20 01 35*)** Nebenaudojama elektros ir elektroninė įranga, nenurodyta 20 01 21ir 20 01 23, kurioje yra pavojingų sudedamųjų dalių</t>
  </si>
  <si>
    <t>16 06 01* švino akumuliatoriai, 16 06 02* nikelio-kadmio akumuliatoriai, 16 06 03* gyvsidabrio baterijos, 16 06 04 šarminės baterijos (išskyrus 16 06 03), 16 06 05 kitos beterijos ir akumuliatoriai, 20 01 33* baterijos ir akumuliatoriai, nurodyti 16 06 01, 16 06 02 arba 16 06 03, nerūšiuotos baterijos ar akumuliatoriai, kuriuose yra tos baterijos, 20 01 34 baterijos ir akumuliatoriai, nenurodyti 20 01 33, 16 01 07* vidaus degimo variklių tepalų filtrai, 16 01 21* vidaus degimo variklių kuro filtrai, 16 01 21* vidaus degimo variklių įsiurbimo oro filtrai, 16 01 21* automobilių hidrauliniai (tepaliniai) amortizatoriai. 13 01 04*chlorintosios emulsijos,13 01 05*nechlorintosios emulsijos,13 01 09*chlorintoji alyva hidraulinėms sistemoms, 13 01 10*nechlorintoji alyva hidraulinėms sistemoms, kurioje yra mineralų,13 01 11*sintetinė alyva hidraulinėms sistemoms,13 01 12*lengvai biologiškai suyranti alyva hidraulinėms sistemoms,13 01 13*kita alyva hidraulinėms sistemoms,13 02 04*mineralinė chlorintoji variklio, pavarų dėžės ir tepalinė alyva,13 02 05*mineralinė nechlorintoji variklio, pavarų dėžės ir tepalinė alyva,13 02 06*sintetinė variklio, pavarų dėžės ir tepalinė alyva,13 02 07*lengvai biologiškai suyranti variklio, pavarų dėžės ir tepalinė alyva,13 02 08*kita variklio, pavarų dėžės ir tepalinė alyva,13 03 06*mineralinė chlorintoji izoliacinė ir šilumą perduodanti alyva, nenurodyta 13 03 01,13 03 07* mineralinė nechlorintoji izoliacinė ir šilumą perduodanti alyva, 13 03 08*sintetinė izoliacinė ir šilumą perduodanti alyva, 13 03 09*lengvai biologiškai suyranti izoliacinė ir šilumą perduodanti alyva, 13 03 10*izoliacinė ir šilumą perduodanti alyva; 16 01 04* eksploatuoti netinkamos transporto priemonės, 16 01 06 eksploatuoti netinkamos transporto priemonės, kuriose nebėra nei skysčių, nei kitų pavojingų sudedamųjų dalių</t>
  </si>
  <si>
    <t>Asociacija AGIA</t>
  </si>
  <si>
    <t>16 06 01* švino akumuliatoriai, 16 06 02* nikelio-kadmio akumuliatoriai, 16 06 03* gyvsidabrio baterijos, 16 06 04 šarminės baterijos (išskyrus 16 06 03), 16 06 05 kitos beterijos ir akumuliatoriai, 20 01 33* baterijos ir akumuliatoriai, nurodyti 16 06 01, 16 06 02 arba 16 06 03, nerūšiuotos baterijos ar akumuliatoriai, kuriuose yra tos baterijos, 20 01 34 baterijos ir akumuliatoriai, nenurodyti 20 01 33, 16 01 07* vidaus degimo variklių tepalų filtrai, 16 01 21* vidaus degimo variklių kuro filtrai, 16 01 21* vidaus degimo variklių įsiurbimo oro filtrai, 16 01 21* automobilių hidrauliniai (tepaliniai) amortizatoriai, 13 01 09*chlorintoji alyva hidraulinėms sistemoms, 13 01 10*nechlorintoji alyva hidraulinėms sistemoms, kurioje yra mineralų,13 01 11*sintetinė alyva hidraulinėms sistemoms,13 01 12*lengvai biologiškai suyranti alyva hidraulinėms sistemoms,13 01 13*kita alyva hidraulinėms sistemoms,13 02 04*mineralinė chlorintoji variklio, pavarų dėžės ir tepalinė alyva, 13 02 08*kita variklio, pavarų dėžės ir tepalinė alyva,13 03 06*mineralinė chlorintoji izoliacinė ir šilumą perduodanti alyva, nenurodyta 13 03 01,13 03 07* mineralinė nechlorintoji izoliacinė ir šilumą perduodanti alyva, 13 03 08*sintetinė izoliacinė ir šilumą perduodanti alyva, 13 03 09*lengvai biologiškai suyranti izoliacinė ir šilumą perduodanti alyva, 13 03 10*izoliacinė ir šilumą perduodanti alyva;</t>
  </si>
  <si>
    <t>UAB "Baltic filter", UAB "Auviras", UAB "Autojuta", Jiezno UAB "Juta".</t>
  </si>
  <si>
    <t>Komunalinių atliekų tvarkymo sistemą papildančios apmokestinamųjų gaminių ir alyvų atliekų surinkimo sistemos diegimas.</t>
  </si>
  <si>
    <t>2018-01-10, galioja iki 2019-01-10. Pratęsimų skaičius neribojamas.</t>
  </si>
  <si>
    <t>UAB „EMP recycling“, UAB „Karavanas LT“, UAB „Žalvaris“, UAB „Kaunakiemis“</t>
  </si>
  <si>
    <t>pmokestinamųjų gaminių atliekos, pakuočių atliekos, elektros ir elektroninės įrangos atliekos, alyvų  atliekos,eksploatuoti netinkamos transporto priemonės</t>
  </si>
  <si>
    <t>2012-01-24</t>
  </si>
  <si>
    <t>2016-04-14</t>
  </si>
  <si>
    <t>Anykščių rajono savivaldybės administracija</t>
  </si>
  <si>
    <t>VšĮ "Elektronikos gamintojų ir importuotojų organizacija" (operatoriai UAB "Atliekų tvarkymo centras", UAB "EMP recycling")</t>
  </si>
  <si>
    <t>Asociacija "EEPA" (operatoriai EMP recycling", UAB "Žalvari UAB "s", UAB "Utilisa", UAB "Karavanas LT")</t>
  </si>
  <si>
    <t>Autogamintojų ir importuotojų asociacija AGIA (operatorius UAB "Žalvaris")</t>
  </si>
  <si>
    <t>2017 02 23</t>
  </si>
  <si>
    <t>2013 10 02</t>
  </si>
  <si>
    <t>Pagal sutarties 1 priedą</t>
  </si>
  <si>
    <t>2011 10 20</t>
  </si>
  <si>
    <t>2016 12 31</t>
  </si>
  <si>
    <t>VŠĮ "Elektronikos gamintojų ir importuotojų organizacija",asociacija "EEPA"</t>
  </si>
  <si>
    <t>UAB "EMP recycling", UAB Karavanas LT, UAB Kaunakiemis , UAB "Žalvaris"</t>
  </si>
  <si>
    <t>Elektros ir  elektroninės įrangos atliekos</t>
  </si>
  <si>
    <t>"Elektros ir elektroninės įrangos ir baterijų bei akumuliatorių atliekos: 20 01 23* - nebenaudojama įranga, kurioje yra chlorfluorangliavandenilių 20 01 35* - nebenaudojama elektros ir elektroninė įranga, nenurodyta 20 01 21 ir 20 01 23, kurioje yra pavojingų sudedamųjų dalių 20 01 36 - nebenaudojama elektros ir elektroninė įranga, nenurodyta 20 01 21 ir 20 01 23, ir 20 01 35  20 01 21* - dienos šviesos lempos ir kitos atliekos, kuriose yra gyvsidabrio. 20 01 33*-baterijos ir akumuliatoriai, nurodyti 16 06 01, 16 06 02 arba 16 06 03, nerūšiuotos baterijos ar akumuliatoriai, kuriuose yra tos baterijos 20 01 34-baterijos ir akumuliatoriai, nenurodyti 20 01 33.                                                  16 06 01*Švino akumuliatoriai  16 06 02* Nikelio-kadmio akumuliatoriai 16 06 03* Gyvsidabrio baterijos 16 06 04 Šarminės baterijos (išskyrus 16 06 03) 16 06 05 Kitos baterijos ir akumuliatoriai 20 01 33* Baterijos ir akumuliatoriai, nurodyti 16 06 01, 16 06 02 arba 16 06 03, nerūšiuotos baterijos ar akumuliatoriai, kuriuose yra tos baterijos 20 01 34 Baterijos ir akumuliatoriai, nenurodyti 20 01 33 "</t>
  </si>
  <si>
    <t>Sutartis Nr. S9-169, 5.2. punktas "Jei likus 1 mėnesiui iki Sutarties galiojimo pasibaigimo nė viena iš Šalių nepraneša kitai Šaliai apie sutarties nepratęsimą, Sutarties galiojimas pratęsiamas kitiems metams. Tokių pratęsimų skaičius neribojamas."</t>
  </si>
  <si>
    <t>Metalinės pakuotės atliekos, (kodas 150104);Popieriaus ir kartono pakuotės atliekos (kodas 15 01 01);Plastikinės pakuotės (įskaitant PET) atliekos (kodas 15 01 02);Stiklo pakuotės atliekos (kodas 15 01 07);Kombinuotos pakuotės (VMPK) (15 01 05);Medinės pakuotės atliekos (kodas 15 01 03);Kombinuotos pakuotės (kita) (15 01 05);Kitos pakuotės atliekos (kodas 15 01 09).</t>
  </si>
  <si>
    <t>Sutartis Nr. S3-145, 9. punktas "Jei likus 1 mėnesiui iki Sutarties galiojimo pasibaigimo nė viena iš Šalių nepraneša kitai Šaliai apie sutarties nepratęsimą, Sutarties galiojimas pratęsiamas kitiems metams. Tokių pratęsimų skaičius neribojamas."</t>
  </si>
  <si>
    <t>Elektros ir elektroninės įrangos atliekos: 20 01 23* - nebenaudojama įranga, kurioje yra chlorfluorangliavandenilių 20 01 35* - nebenaudojama elektros ir elektroninė įranga, nenurodyta 20 01 21 ir 20 01 23, kurioje yra pavojingų sudedamųjų dalių 20 01 36 - nebenaudojama elektros ir elektroninė įranga, nenurodyta 20 01 21 ir 20 01 23, ir 20 01 35  20 01 21* - dienos šviesos lempos ir kitos atliekos, kuriose yra gyvsidabrio. 16 02 11* 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 pavojingossudedamosios dalys, išimtos iš nebenaudojamos įrangos, 16 02 16 sudedamosios dalys, išimtos iš nebenaudojamos įrangos, nenurodytos 16 02 15.</t>
  </si>
  <si>
    <t>Sutartis Nr. S9-18, 5.2. punktas "Jei likus 1 mėnesiui iki Sutarties galiojimo pasibaigimo nė viena iš Šalių nepraneša kitai Šaliai apie sutarties nepratęsimą, Sutarties galiojimas pratęsiamas kitiems metams. Tokių pratęsimų skaičius neribojamas."</t>
  </si>
  <si>
    <t>2011-07-07</t>
  </si>
  <si>
    <t>2011-08-11, neterminuota</t>
  </si>
  <si>
    <t>2013-06-28, neterminuota</t>
  </si>
  <si>
    <t>VšĮ "Elektronikos amintojų ir importuotojų organizacija"</t>
  </si>
  <si>
    <t>UAB "Atliekų tvarkymo centras", UAB "EMP recyclin"</t>
  </si>
  <si>
    <t>2013-07-24 iki 2019-12-31</t>
  </si>
  <si>
    <t>UAB "ŽAlvaris", UAB "Kuusakoski", UAB "Karavanas LT", UAB "EMP Recycling", UAB "Baltijos perdirbimas", UAB "Diltrus"</t>
  </si>
  <si>
    <t>elektros ir elektrotechnikos įrangos ir baterijų bei akumuliatorių atliekos</t>
  </si>
  <si>
    <t>2016-03-03 iki 2019-12-31</t>
  </si>
  <si>
    <t>popierius plastikas stiklas</t>
  </si>
  <si>
    <t>2015-06-16 neterminuotas</t>
  </si>
  <si>
    <t>VšĮ Pakuočių įtvarkymo organizacija</t>
  </si>
  <si>
    <t>2013-04-29 neterminuotas</t>
  </si>
  <si>
    <t>UAB "Žaliasis taškas"</t>
  </si>
  <si>
    <t>UAB EMP</t>
  </si>
  <si>
    <t>2012-09-05 neterminuotas</t>
  </si>
  <si>
    <t>UAB "Elektrėnų komunalinis ūkis'</t>
  </si>
  <si>
    <t>2012-04-25 neterinuotas</t>
  </si>
  <si>
    <t>Elektronikos platintojų asociacija "EEPA"</t>
  </si>
  <si>
    <t>UAB "EMP recycling", UAB "Žalvaris", UAB "Kuusakoski", UAB "Karavanas", UAB "Baltijos perdirbimas"</t>
  </si>
  <si>
    <t>Elektros ir elektroninės įrangos atliekos ir baterijų, bei jakumuliatorių atliekos</t>
  </si>
  <si>
    <t>2014 m. rugpjūčio 19 d.</t>
  </si>
  <si>
    <t>2014 m.sausio 31 d.</t>
  </si>
  <si>
    <t>Švenčionių rajono savivaldybės administracija</t>
  </si>
  <si>
    <t>Alyvų atliekos, netinkamos naudoti transporto priemonės, apmokėstinamųjų gaminių atliekos</t>
  </si>
  <si>
    <t>2009-12-02/ sutartis pratęsiama kiekvienais metais</t>
  </si>
  <si>
    <t>2013-06-28-2019-12-31/su pratęsimu</t>
  </si>
  <si>
    <t>2019-03-14</t>
  </si>
  <si>
    <t>2019-04-24/3 metai</t>
  </si>
  <si>
    <t>2019-07-02</t>
  </si>
  <si>
    <t>2019-07-23/1 metai</t>
  </si>
  <si>
    <t>2019-06-10</t>
  </si>
  <si>
    <t>2019-07-10/1 metai</t>
  </si>
  <si>
    <t>2017-06-28/3 metai.</t>
  </si>
  <si>
    <t>Asbestinio šiferio atliekos"</t>
  </si>
  <si>
    <t>2019-10-19</t>
  </si>
  <si>
    <t>2019-11-27/1 metai</t>
  </si>
  <si>
    <t>Gamintojų ir Importuotojų asociacija</t>
  </si>
  <si>
    <t>Gaminių atliekos</t>
  </si>
  <si>
    <t>2012-02-17 iki dabar</t>
  </si>
  <si>
    <t>UAB "EMP recycling" ir UAB "Atliekų tvarkymo centras"</t>
  </si>
  <si>
    <t>2013-07-25 iki dabar</t>
  </si>
  <si>
    <t>UAB ,,VAATC"</t>
  </si>
  <si>
    <t>Popieriaus ir kartono pakuotės,  PET pakuotės, plastiikinės pakuotės, stiklo pakuotės, aliumininės pakuotės, kitos metalinės pakuotės</t>
  </si>
  <si>
    <t>2019-11-18 sutartis Nr. 20-925. Sutartis galioja iki 2020-12-31</t>
  </si>
  <si>
    <t>2016-04-19</t>
  </si>
  <si>
    <t>2016-04-19 sutartis Nr. 20-234. Sutartis galioja iki 2019-12-31</t>
  </si>
  <si>
    <t>VšĮ ,,Elektronikos gamintojų ir importuotojų organizacija</t>
  </si>
  <si>
    <t>2013-08-21 sutartis Nr. 20-572. Sutartis galioja iki 2019-12-31</t>
  </si>
  <si>
    <t>UAB "EMP recycling", UAB "Žalvaris", UAB "Kuusakoski", UAB "Karavanas LT", UAB Baltijos perdirbimas", UAB "Baltic metal", UAB "Feralita"</t>
  </si>
  <si>
    <t>16 06 01*, 16 06 02, 16 06 02*, 16 06 03, 16 06 03*, 16 06 04, 16 06 05, 20 01 21, 20 01 21*, 20 01 23, 20 01 23*, 20 01 33, 20 01 33*, 20 01 34, 20 01 35, 20 01 35*, 20 01 36</t>
  </si>
  <si>
    <t>2015-09-08</t>
  </si>
  <si>
    <t>2015-10-29. Galioja iki 2016-07-01. Galimi pratęsimai. Pasirašyti susitarimai 2016-06-30, 2017-06-30, 2018-06-14, 2019-06-25</t>
  </si>
  <si>
    <t>VšĮ "Elektronikos gamintojų ir importuotojų asociacija"</t>
  </si>
  <si>
    <t>16-02 11*, 16 02 12*, 16 02 13*, 16 02 14, 16 02 15, 16 02 16, 20 01 21*, 20 01 35*, 20 01 36</t>
  </si>
  <si>
    <t>2014-01-02. galioja iki 2015-08-06. Galimi pratęsimai. Pasirašyti susitarimai 2015 m. , 2016 m., 2017 m., 2018 m.</t>
  </si>
  <si>
    <t>2013-07-22 iki 2020-12-31</t>
  </si>
  <si>
    <t>2018-10-25 iki 2020-10-25</t>
  </si>
  <si>
    <t>Autogamintojų ir importuotujų asociacija AGIA</t>
  </si>
  <si>
    <t>Padangų, vidaus degimo variklių tepalo, kuro, oro filtrų, automobilių hidraulinių (tepalinių) amortizatorių, baterijų ir akumuliatorių ir alyvų atliekų</t>
  </si>
  <si>
    <t>2017-11-17 iki 2019-11-17</t>
  </si>
  <si>
    <t>2016-09-07 iki 20xx-xx-xx</t>
  </si>
  <si>
    <t>2019-07-26</t>
  </si>
  <si>
    <t>2019-07-26 iki 2020-12-31</t>
  </si>
  <si>
    <t>2016-03-04</t>
  </si>
  <si>
    <t>2016-03-04 iki 2021-01-01</t>
  </si>
  <si>
    <t xml:space="preserve">sutartis pratęsta </t>
  </si>
  <si>
    <t xml:space="preserve">Elektros ir elektroninės įrangos atliekos ir baterijų bei akumuliatorių atliekų surinkimas </t>
  </si>
  <si>
    <t xml:space="preserve"> sutartis pratęsta </t>
  </si>
  <si>
    <t>UAB ,,EMP recycling“:
Elektros ir elektroninės įrangos ir baterijų bei akumuliatorių atliekos
20 01 21*  -  dienos šviesos lempos ir kitos atliekos, kuriose yra gyvsidabrio;
20 01 23* - nebenaudojama įranga, kurioje yra chlorfluorangliavandenilių;
20 01 35* - nebenaudojama elektros ir  elektroninė  įranga, nenurodyta 20 01 21 ir 20 01 23 , kurioje yra pavojingų sudedamųjų dalių;
20 01 36 - nebenaudojama elektros ir elektroninė įranga, nenurodyta 20 01 21, 20 01 23, ir 20 01 35;
20 01 33* - baterijos ir akumuliatoriai, nurodyti 16 06 01, 16 06 02 arba 16 06 03, nerūšiuotos baterijos ar akumuliatoriai, kuriuose yra tos baterijos;
20 01 34 - baterijos ir akumuliatoriai, nenurodyti 20 01 33.
UAB ,,Žalvaris“:
Apmokestinamųjų gaminių (nešiojamų baterijų) atliekos
16 06 01* Švino akumuliatoriai;
16 06 02* Nikelio-kadmio akumuliatoriai;
16 06 03* Gyvsidabrio baterijos;
16 06 04 Šarminės baterijos (išskyrus 16 06 03);
16 06 05 Kitos baterijos ir akumuliatoriai;
20 01 33* Baterijos ir akumuliatoriai, nurodyti 16 06 01, 16 06 02 arba 16 06 03, nerūšiuotos baterijos ar akumuliatoriai, kuriuose yra tos baterijos;
20 01 34 Baterijos ir akumuliatoriai, nenurodyti 20 01 33;
Elektros ir elektroninės įrangos atliekos
20 01 21* Dienos šviesos lempos ir kitos atliekos, kuriose yra gyvsidabrio;
20 01 23* Nebenaudojama įranga, kurioje yra chlorfluorangliavandenilių;
20 01 35* Nebenaudojama elektros ir elektroninė įranga nenurodyta 20 01 21 ir 20 01 23, kurioje yra pavojingų sudedamųjų dalių;
20 01 36 Nebenaudojama elektros ir elektroninė įranga nenurodyta 20 01 21, 20 01 23 ir 20 01 35.
UAB ,,Kuusakoski“:
Elektros ir elektroninės įrangos atliekos
20 01 21* Dienos šviesos lempos ir kitos atliekos, kuriose yra gyvsidabrio;
20 01 23* Nebenaudojama įranga, kurioje yra chlorfluorangliavandenilių;
20 01 35* Nebenaudojama elektros ir elektroninė įranga nenurodyta 20 01 21 ir 20 01 23, kurioje yra pavojingų sudedamųjų dalių;
20 01 36 Nebenaudojama elektros ir elektroninė įranga nenurodyta 20 01 21, 20 01 23 ir 20 01 35.
UAB ,,Karavanas LT“:
Apmokestinamųjų gaminių (nešiojamų baterijų) atliekos
20 01 33* Baterijos ir akumuliatoriai, nurodyti 16 06 01, 16 06 02 arba 16 06 03, nerūšiuotos baterijos ar akumuliatoriai, kuriuose yra tos baterijos;
20 01 34 Baterijos ir akumuliatoriai, nenurodyti 20 01 33;
Elektros ir elektroninės įrangos atliekos
20 01 21* Dienos šviesos lempos ir kitos atliekos, kuriose yra gyvsidabrio;
20 01 23* Nebenaudojama įranga, kurioje yra chlorfluorangliavandenilių;
20 01 35* Nebenaudojama elektros ir elektroninė įranga nenurodyta 20 01 21 ir 20 01 23, kurioje yra pavojingų sudedamųjų dalių;
20 01 36 Nebenaudojama elektros ir elektroninė įranga nenurodyta 20 01 21, 20 01 23 ir 20 01 35.
UAB ,,Baltijos perdirbimas“:
20 01 36 Stambūs namų apyvokos prietaisai, išskyrus prietaisus su šaldymo įranga;
20 01 23 Stambūs namų apyvokos prietaisai su šaldymo įranga;
20 01 35 Elektriniai radiatoriai (tepaliniai);
20 01 23 Oro kondicionavimo prietaisai;
20 01 36 Smulkūs namų apyvokos prietaisai;
20 01 36 IT ir telekomunikacinė įranga, išskyrus kompiuterių monitorius;
20 01 35 Spausdintuvai;
20 01 35 Kompiuterių monitoriai;
20 01 36 Vartojimo įranga išskyrus televizorius;
20 01 35 Televizoriai;
20 01 36 Apšvietimo įranga, išskyrus dujošvytes lempas;
20 01 21 Dujošvytės lempos (tiesios fluorescencinės lempos, kompaktinės fluorescencinės lempos,
didelio ryškumo išlydžio lempos, įskaitant suslėgto natrio lempas ir metalų halidų lempas,
žemo sleėgio natrio lempos);
20 01 36 Elektros ir elektroniniai įrankiai;
20 01 36 Žaislai, laisvalaikio ir sporto įranga;
20 01 36  20 01 35 Medicinianiai prietaisai;
20 01 35  20 01 36 Stebėsenos ir kontrolės prietaisai;
20 01 36 Automatiniai daiktų išdavimo įtaisai.</t>
  </si>
  <si>
    <t>2013.10.16. 
Galioja iki 2015.12.31.
Jei likus 1 mėnesiui iki sutarties galiojimo pasibaigimo nė viena iš šalių nepraneša kitai šaliai apie sutarties nepratęsimą, sutarties galiojimas pratęsiamas kitiems metams. Tokių pratęsimų skaičius neribojamas.</t>
  </si>
  <si>
    <t>16 06 01* Švino akumuliatoriai
16 06 02* Nikelio-kadmio akumuliatoriai
16 06 03* Gyvsidabrio turintys galvaniniai elementai
16 06 04 Šarminės baterijos (išskyrus 16 06 03*)
16 06 05 Kitos baterijos ir akumuliatoriai
20 01 33* Baterijos ir akumuliatoriai, nurodyti 16 06 01, 16 06 02 arba 16 06 03, nerūšiuotos baterijos ar akumuliatoriai, kuriuose yra tos baterijos
20 01 34 Baterijos ir akumuliatoriai, nenurodyti 20 01 33
16 01 03 Naudotos padangos
16 01 07* Tepalų filtrai
16 01 21* Pavojingos sudedamosios dalys, nenurodytos 16 01 07 – 16 01 11, 16 01 13 – 16 01 14 ir 16 01 23 – 16 01 25
13 01 01* hidraulinė alyva, kurioje yra PCB
13 01 09* mineralinė chlorintoji hidraulinė alyva
13 01 10* mineralinė nechlorintoji hidraulinė alyva
13 01 11* sintetinė hidraulinė alyva
13 01 12* lengvai biologiškai skaidi hidraulinė alyva
13 01 13* kita hidraulinė alyva
13 02 04* mineralinė chlorintoji variklio, pavarų dėžės ir tepamoji alyva
13 02 08* Kita variklio, pavarų dėžės ir tepalinė alyva
13 03 06* Mineralinė chlorintoji izoliacinė ir šilumą perduodanti alyva, nenurodyta 13 03 01
13 03 07* Mineralinė nechlorintoji izoliacinė ir šilumą perduodanti alyva
13 03 08* Sintetinė izoliacinė ir šilumą perduodanti alyva
13 03 09* lengvai biologiškai skaidi izoliacinė ir šilumą perduodanti alyva
13 03 10* kita izoliacinė ir šilumą perduodanti alyva</t>
  </si>
  <si>
    <t>2018.02.14                           Sutartis sudaroma 1 (vienų) metų terminui. Pasibaigus sutarties galiojimui ir nei vienai šaliai nepareiškus kitaip, sutarties galiojimas pratęsiamas dar vieniems metams. Tokių pratęsimų skaičius neribojamas.</t>
  </si>
  <si>
    <t>2015.01.16 Sutartis sudaryta 1 (vienerių) metų laikotarpiui. Pasibaigus sutarties galiojimui ir nei vienai šaliai nepareiškus kitaip, sutarties galiojimas pratęsiamas dar vieniems metams. Tokių pratęsimų skaičius neribojamas.</t>
  </si>
  <si>
    <t>Elektros ir elektroninės įrangos atliekos:
16 02 11* 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 pavojingos sudedamosios dalys, išimtos iš nebenaudojamos įrangos;
16 02 16 sudedamosios dalys, išimtos iš nebenaudojamos įrangos, nenurodytos 16 02 15;
20 01 21*   dienos šviesos lempos ir kitos atliekos, kuriose yra gyvsidabrio;
20 01 23  nebenaudojama įranga, kurioje yra chlorfluorangliavandenilių;
20 01 35*  nebenaudojama elektros ir elektroninė įranga (EEĮ) nenurodyta 20 01 21 ir 20 01 23, kurioje yra pavojingų sudedamųjų dalių;
20 01 36   nebenaudojama elektros ir elektroninė įranga (EEĮ) nenurodyta 20 01 21, 20 01 23 ir 20 01 35.</t>
  </si>
  <si>
    <t>UAB "Žalvaris", UAB "Karavanas LT", UAB "EMP recycling"                UAB "Baltic metal"</t>
  </si>
  <si>
    <t>UAB "Žalvaris", UAB "Karavanas LT", UAB "EMP recycling",UAB "Kuusakoski", UAB "Atliekų tvarkymo centras"</t>
  </si>
  <si>
    <t>VšĮ "Pakuočių organizacija", UAB ,,Metrail"</t>
  </si>
  <si>
    <t>UAB "Žalvaris", UAB "EMP recycling", UAB "karavanas"</t>
  </si>
  <si>
    <t>Alyvų atliekos, apmokestinamų gaminių atliekos, pakuočių atliekos</t>
  </si>
  <si>
    <t>neterminuotai</t>
  </si>
  <si>
    <t>Daugiabučių gyvenamųjų namų butų savininkai, vnt.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</si>
</sst>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0"/>
    <numFmt numFmtId="166" formatCode="yyyy\-mm\-dd;@"/>
  </numFmts>
  <fonts count="17" x14ac:knownFonts="1">
    <font>
      <sz val="11"/>
      <color theme="1"/>
      <name val="Calibri"/>
    </font>
    <font>
      <b/>
      <sz val="16"/>
      <color theme="1"/>
      <name val="Tahoma"/>
      <family val="2"/>
      <charset val="186"/>
    </font>
    <font>
      <sz val="10"/>
      <color theme="1"/>
      <name val="Tahoma"/>
      <family val="2"/>
      <charset val="186"/>
    </font>
    <font>
      <b/>
      <sz val="10"/>
      <color theme="1"/>
      <name val="Tahoma"/>
      <family val="2"/>
      <charset val="186"/>
    </font>
    <font>
      <b/>
      <sz val="8"/>
      <color theme="1"/>
      <name val="Tahoma"/>
      <family val="2"/>
      <charset val="186"/>
    </font>
    <font>
      <sz val="8"/>
      <color theme="1"/>
      <name val="Tahoma"/>
      <family val="2"/>
      <charset val="186"/>
    </font>
    <font>
      <sz val="11"/>
      <color theme="1"/>
      <name val="Calibri"/>
      <family val="2"/>
      <charset val="186"/>
    </font>
    <font>
      <sz val="10"/>
      <name val="Tahoma"/>
      <family val="2"/>
      <charset val="186"/>
    </font>
    <font>
      <b/>
      <sz val="10"/>
      <name val="Tahoma"/>
      <family val="2"/>
      <charset val="186"/>
    </font>
    <font>
      <sz val="11"/>
      <name val="Calibri"/>
      <family val="2"/>
      <charset val="186"/>
    </font>
    <font>
      <b/>
      <sz val="11"/>
      <color theme="1"/>
      <name val="Calibri"/>
      <family val="2"/>
      <charset val="186"/>
    </font>
    <font>
      <b/>
      <sz val="12"/>
      <name val="Tahoma"/>
      <family val="2"/>
      <charset val="186"/>
    </font>
    <font>
      <sz val="10"/>
      <color indexed="8"/>
      <name val="Tahoma"/>
      <family val="2"/>
      <charset val="186"/>
    </font>
    <font>
      <b/>
      <sz val="9"/>
      <color indexed="81"/>
      <name val="Tahoma"/>
      <family val="2"/>
      <charset val="186"/>
    </font>
    <font>
      <sz val="10"/>
      <color rgb="FFFF0000"/>
      <name val="Tahoma"/>
      <family val="2"/>
      <charset val="186"/>
    </font>
    <font>
      <sz val="8"/>
      <color theme="1"/>
      <name val="Calibri"/>
      <family val="2"/>
      <charset val="186"/>
    </font>
    <font>
      <sz val="8"/>
      <color rgb="FFFF0000"/>
      <name val="Tahoma"/>
      <family val="2"/>
      <charset val="186"/>
    </font>
  </fonts>
  <fills count="5">
    <fill>
      <patternFill patternType="none"/>
    </fill>
    <fill>
      <patternFill patternType="gray125"/>
    </fill>
    <fill>
      <patternFill patternType="solid">
        <fgColor rgb="FFE7F3FD"/>
      </patternFill>
    </fill>
    <fill>
      <patternFill patternType="solid">
        <fgColor rgb="FFC0C0C0"/>
      </patternFill>
    </fill>
    <fill>
      <patternFill patternType="solid">
        <fgColor theme="0"/>
        <bgColor indexed="64"/>
      </patternFill>
    </fill>
  </fills>
  <borders count="2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cellStyleXfs>
  <cellXfs count="182">
    <xf numFmtId="0" fontId="0" fillId="0" borderId="0" xfId="0"/>
    <xf numFmtId="0" fontId="1" fillId="0" borderId="0" xfId="0" applyFont="1" applyAlignment="1">
      <alignment horizontal="left" inden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2"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0" borderId="0" xfId="1"/>
    <xf numFmtId="0" fontId="3" fillId="2" borderId="5" xfId="1" applyFont="1" applyFill="1" applyBorder="1" applyAlignment="1">
      <alignment horizontal="center" vertical="center" wrapText="1"/>
    </xf>
    <xf numFmtId="0" fontId="2" fillId="0" borderId="2" xfId="1" applyFont="1" applyBorder="1" applyAlignment="1">
      <alignment horizontal="center" vertical="center" wrapText="1"/>
    </xf>
    <xf numFmtId="164" fontId="2" fillId="0" borderId="2" xfId="1" applyNumberFormat="1" applyFont="1" applyBorder="1" applyAlignment="1">
      <alignment horizontal="center" vertical="center" wrapText="1"/>
    </xf>
    <xf numFmtId="2" fontId="2" fillId="0" borderId="2" xfId="1" applyNumberFormat="1" applyFont="1" applyBorder="1" applyAlignment="1">
      <alignment horizontal="center" vertical="center" wrapText="1"/>
    </xf>
    <xf numFmtId="2" fontId="6" fillId="0" borderId="2" xfId="1" applyNumberFormat="1" applyBorder="1" applyAlignment="1">
      <alignment horizontal="center" vertical="center" wrapText="1"/>
    </xf>
    <xf numFmtId="164" fontId="6" fillId="0" borderId="2" xfId="1" applyNumberFormat="1" applyBorder="1" applyAlignment="1">
      <alignment horizontal="center" vertical="center" wrapText="1"/>
    </xf>
    <xf numFmtId="0" fontId="3" fillId="3" borderId="2" xfId="1" applyFont="1" applyFill="1" applyBorder="1" applyAlignment="1">
      <alignment horizontal="center" vertical="center" wrapText="1"/>
    </xf>
    <xf numFmtId="164" fontId="3" fillId="3" borderId="2" xfId="1" applyNumberFormat="1" applyFont="1" applyFill="1" applyBorder="1" applyAlignment="1">
      <alignment horizontal="center" vertical="center" wrapText="1"/>
    </xf>
    <xf numFmtId="2" fontId="3" fillId="3" borderId="2" xfId="1" applyNumberFormat="1" applyFont="1" applyFill="1" applyBorder="1" applyAlignment="1">
      <alignment horizontal="center" vertical="center" wrapText="1"/>
    </xf>
    <xf numFmtId="0" fontId="6" fillId="0" borderId="2" xfId="1" applyBorder="1" applyAlignment="1">
      <alignment vertical="center" wrapText="1"/>
    </xf>
    <xf numFmtId="0" fontId="6" fillId="0" borderId="2" xfId="1" applyBorder="1" applyAlignment="1">
      <alignment horizontal="center" vertical="center" wrapText="1"/>
    </xf>
    <xf numFmtId="0" fontId="7" fillId="0" borderId="2" xfId="1" applyFont="1" applyBorder="1" applyAlignment="1">
      <alignment horizontal="center" vertical="center" wrapText="1"/>
    </xf>
    <xf numFmtId="0" fontId="3" fillId="2" borderId="2" xfId="1" applyFont="1" applyFill="1" applyBorder="1" applyAlignment="1">
      <alignment horizontal="center" vertical="center" wrapText="1"/>
    </xf>
    <xf numFmtId="164" fontId="9" fillId="0" borderId="2" xfId="1" applyNumberFormat="1" applyFont="1" applyBorder="1" applyAlignment="1">
      <alignment horizontal="center" vertical="center" wrapText="1"/>
    </xf>
    <xf numFmtId="164" fontId="6" fillId="0" borderId="0" xfId="1" applyNumberFormat="1"/>
    <xf numFmtId="1" fontId="2" fillId="0" borderId="2" xfId="1" applyNumberFormat="1" applyFont="1" applyBorder="1" applyAlignment="1">
      <alignment horizontal="center" vertical="center" wrapText="1"/>
    </xf>
    <xf numFmtId="0" fontId="1" fillId="0" borderId="0" xfId="1" applyFont="1" applyAlignment="1">
      <alignment horizontal="left" indent="1"/>
    </xf>
    <xf numFmtId="2" fontId="3" fillId="3" borderId="5" xfId="1" applyNumberFormat="1" applyFont="1" applyFill="1" applyBorder="1" applyAlignment="1">
      <alignment horizontal="center" vertical="center" wrapText="1"/>
    </xf>
    <xf numFmtId="2" fontId="3" fillId="3" borderId="3" xfId="1" applyNumberFormat="1" applyFont="1" applyFill="1" applyBorder="1" applyAlignment="1">
      <alignment horizontal="center" vertical="center" wrapText="1"/>
    </xf>
    <xf numFmtId="1" fontId="7"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1" fontId="8" fillId="3" borderId="2" xfId="0" applyNumberFormat="1" applyFont="1" applyFill="1" applyBorder="1" applyAlignment="1">
      <alignment horizontal="center" vertical="center" wrapText="1"/>
    </xf>
    <xf numFmtId="0" fontId="6" fillId="0" borderId="0" xfId="1" applyAlignment="1"/>
    <xf numFmtId="0" fontId="10" fillId="0" borderId="0" xfId="1" applyFont="1" applyAlignment="1"/>
    <xf numFmtId="0" fontId="8" fillId="3" borderId="2" xfId="1"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xf>
    <xf numFmtId="0" fontId="2" fillId="0" borderId="0" xfId="0" applyFont="1"/>
    <xf numFmtId="0" fontId="2" fillId="3" borderId="2" xfId="0" applyFont="1" applyFill="1" applyBorder="1" applyAlignment="1">
      <alignment vertical="center" wrapText="1"/>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0" fillId="0" borderId="0" xfId="0" applyAlignment="1">
      <alignment horizontal="left" vertical="center"/>
    </xf>
    <xf numFmtId="0" fontId="7" fillId="0" borderId="0" xfId="0" applyFont="1"/>
    <xf numFmtId="0" fontId="7" fillId="0" borderId="2" xfId="0" applyFont="1" applyBorder="1" applyAlignment="1">
      <alignment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6" xfId="0" applyFont="1" applyBorder="1" applyAlignment="1">
      <alignment vertical="center"/>
    </xf>
    <xf numFmtId="14" fontId="2" fillId="0" borderId="16" xfId="0" applyNumberFormat="1" applyFont="1" applyBorder="1" applyAlignment="1">
      <alignment horizontal="center" vertical="center"/>
    </xf>
    <xf numFmtId="14" fontId="12" fillId="0" borderId="16" xfId="0" applyNumberFormat="1" applyFont="1" applyBorder="1" applyAlignment="1">
      <alignment horizontal="center" vertical="center" wrapText="1"/>
    </xf>
    <xf numFmtId="0" fontId="6" fillId="0" borderId="0" xfId="1" applyAlignment="1">
      <alignment horizontal="center"/>
    </xf>
    <xf numFmtId="2" fontId="14" fillId="0" borderId="2" xfId="0" applyNumberFormat="1" applyFont="1" applyBorder="1" applyAlignment="1">
      <alignment horizontal="center" vertical="center" wrapText="1"/>
    </xf>
    <xf numFmtId="0" fontId="6" fillId="0" borderId="16" xfId="1" applyBorder="1" applyAlignment="1">
      <alignment horizontal="center"/>
    </xf>
    <xf numFmtId="0" fontId="6" fillId="0" borderId="16" xfId="1" applyBorder="1" applyAlignment="1">
      <alignment horizontal="center"/>
    </xf>
    <xf numFmtId="0" fontId="1" fillId="0" borderId="0" xfId="1" applyFont="1" applyAlignment="1">
      <alignment horizontal="left" indent="1"/>
    </xf>
    <xf numFmtId="0" fontId="3" fillId="2" borderId="5" xfId="1" applyFont="1" applyFill="1" applyBorder="1" applyAlignment="1">
      <alignment horizontal="center" vertical="center" wrapText="1"/>
    </xf>
    <xf numFmtId="0" fontId="2" fillId="0" borderId="5" xfId="1" applyFont="1" applyBorder="1" applyAlignment="1">
      <alignment horizontal="center" vertical="center" wrapText="1"/>
    </xf>
    <xf numFmtId="0" fontId="2" fillId="0" borderId="7" xfId="1" applyFont="1" applyBorder="1" applyAlignment="1">
      <alignment horizontal="center" vertical="center" wrapText="1"/>
    </xf>
    <xf numFmtId="0" fontId="3" fillId="2" borderId="5" xfId="1"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2" xfId="1" applyFont="1" applyFill="1" applyBorder="1" applyAlignment="1">
      <alignment horizontal="center" vertical="center" wrapText="1"/>
    </xf>
    <xf numFmtId="0" fontId="5" fillId="0" borderId="2" xfId="1" applyFont="1" applyBorder="1" applyAlignment="1">
      <alignment horizontal="left" vertical="center" wrapText="1"/>
    </xf>
    <xf numFmtId="1" fontId="5" fillId="0" borderId="2" xfId="1" applyNumberFormat="1" applyFont="1" applyBorder="1" applyAlignment="1">
      <alignment horizontal="right" vertical="center" wrapText="1"/>
    </xf>
    <xf numFmtId="2" fontId="5" fillId="0" borderId="2" xfId="1" applyNumberFormat="1" applyFont="1" applyBorder="1" applyAlignment="1">
      <alignment horizontal="right" vertical="center" wrapText="1"/>
    </xf>
    <xf numFmtId="0" fontId="5" fillId="0" borderId="0" xfId="1" applyFont="1" applyAlignment="1">
      <alignment vertical="center"/>
    </xf>
    <xf numFmtId="0" fontId="5" fillId="0" borderId="2" xfId="1" applyFont="1" applyBorder="1" applyAlignment="1">
      <alignment horizontal="right" vertical="center" wrapText="1"/>
    </xf>
    <xf numFmtId="2" fontId="2"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165" fontId="2" fillId="0" borderId="2" xfId="1" applyNumberFormat="1" applyFont="1" applyBorder="1" applyAlignment="1">
      <alignment horizontal="center" vertical="center" wrapText="1"/>
    </xf>
    <xf numFmtId="165" fontId="3" fillId="3" borderId="2" xfId="1" applyNumberFormat="1" applyFont="1" applyFill="1" applyBorder="1" applyAlignment="1">
      <alignment horizontal="center" vertical="center" wrapText="1"/>
    </xf>
    <xf numFmtId="0" fontId="6" fillId="3" borderId="2" xfId="1" applyFill="1" applyBorder="1" applyAlignment="1">
      <alignment vertical="center" wrapText="1"/>
    </xf>
    <xf numFmtId="1" fontId="3" fillId="3" borderId="2" xfId="1" applyNumberFormat="1" applyFont="1" applyFill="1" applyBorder="1" applyAlignment="1">
      <alignment horizontal="center" vertical="center" wrapText="1"/>
    </xf>
    <xf numFmtId="0" fontId="2" fillId="0" borderId="0" xfId="1" applyFont="1"/>
    <xf numFmtId="0" fontId="2" fillId="0" borderId="2" xfId="1" applyFont="1" applyBorder="1" applyAlignment="1">
      <alignment vertical="center" wrapText="1"/>
    </xf>
    <xf numFmtId="14" fontId="2" fillId="0" borderId="16" xfId="0" applyNumberFormat="1" applyFont="1" applyBorder="1" applyAlignment="1">
      <alignment horizontal="center" vertical="top"/>
    </xf>
    <xf numFmtId="14" fontId="2" fillId="0" borderId="16" xfId="0" applyNumberFormat="1" applyFont="1" applyBorder="1" applyAlignment="1">
      <alignment horizontal="center" wrapText="1"/>
    </xf>
    <xf numFmtId="14" fontId="2" fillId="0" borderId="16" xfId="0" applyNumberFormat="1" applyFont="1" applyBorder="1" applyAlignment="1">
      <alignment horizontal="center"/>
    </xf>
    <xf numFmtId="14" fontId="2" fillId="0" borderId="23" xfId="0" applyNumberFormat="1" applyFont="1" applyBorder="1" applyAlignment="1">
      <alignment horizontal="center" vertical="center" wrapText="1"/>
    </xf>
    <xf numFmtId="14" fontId="2" fillId="0" borderId="2" xfId="1" applyNumberFormat="1" applyFont="1" applyBorder="1" applyAlignment="1">
      <alignment horizontal="center" vertical="center" wrapText="1"/>
    </xf>
    <xf numFmtId="2" fontId="2" fillId="0" borderId="2" xfId="1" applyNumberFormat="1" applyFont="1" applyBorder="1" applyAlignment="1">
      <alignment horizontal="right" vertical="center" wrapText="1"/>
    </xf>
    <xf numFmtId="0" fontId="1" fillId="0" borderId="0" xfId="1" applyFont="1" applyAlignment="1"/>
    <xf numFmtId="166" fontId="12" fillId="4" borderId="16" xfId="0" applyNumberFormat="1" applyFont="1" applyFill="1" applyBorder="1" applyAlignment="1">
      <alignment horizontal="center" vertical="center" wrapText="1"/>
    </xf>
    <xf numFmtId="0" fontId="5" fillId="0" borderId="2" xfId="1" applyFont="1" applyBorder="1" applyAlignment="1">
      <alignment horizontal="center" vertical="center" wrapText="1"/>
    </xf>
    <xf numFmtId="0" fontId="4" fillId="2" borderId="5" xfId="1" applyFont="1" applyFill="1" applyBorder="1" applyAlignment="1">
      <alignment horizontal="center" vertical="center" wrapText="1"/>
    </xf>
    <xf numFmtId="0" fontId="15" fillId="0" borderId="0" xfId="1" applyFont="1"/>
    <xf numFmtId="0" fontId="2" fillId="0" borderId="0" xfId="1" applyFont="1" applyAlignment="1">
      <alignment horizontal="center" vertical="center"/>
    </xf>
    <xf numFmtId="0" fontId="16" fillId="0" borderId="2" xfId="1" applyFont="1" applyBorder="1" applyAlignment="1">
      <alignment horizontal="left" vertical="center" wrapText="1"/>
    </xf>
    <xf numFmtId="1" fontId="14" fillId="0" borderId="2" xfId="0" applyNumberFormat="1" applyFont="1" applyBorder="1" applyAlignment="1">
      <alignment horizontal="center" vertical="center" wrapText="1"/>
    </xf>
    <xf numFmtId="164" fontId="7" fillId="0" borderId="2" xfId="1" applyNumberFormat="1" applyFont="1" applyBorder="1" applyAlignment="1">
      <alignment horizontal="center" vertical="center" wrapText="1"/>
    </xf>
    <xf numFmtId="2" fontId="7" fillId="0" borderId="2" xfId="1" applyNumberFormat="1"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applyAlignment="1">
      <alignment horizontal="left" indent="1"/>
    </xf>
    <xf numFmtId="0" fontId="1" fillId="0" borderId="0" xfId="0" applyFont="1" applyAlignment="1">
      <alignment horizontal="left" inden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5" fillId="0" borderId="0" xfId="1" applyFont="1" applyAlignment="1">
      <alignment horizontal="left" vertical="center"/>
    </xf>
    <xf numFmtId="0" fontId="1" fillId="0" borderId="0" xfId="1" applyFont="1" applyAlignment="1">
      <alignment horizontal="left" indent="1"/>
    </xf>
    <xf numFmtId="0" fontId="2" fillId="0" borderId="0" xfId="1" applyFont="1" applyBorder="1" applyAlignment="1">
      <alignment horizontal="left" vertical="top" wrapText="1"/>
    </xf>
    <xf numFmtId="0" fontId="6" fillId="0" borderId="0" xfId="1" applyBorder="1" applyAlignment="1">
      <alignment vertical="top"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6" fillId="0" borderId="0" xfId="1" applyAlignment="1">
      <alignment horizontal="left" inden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6" fillId="0" borderId="5" xfId="1" applyBorder="1" applyAlignment="1">
      <alignment horizontal="center" vertical="center" wrapText="1"/>
    </xf>
    <xf numFmtId="0" fontId="6" fillId="0" borderId="6" xfId="1" applyBorder="1" applyAlignment="1">
      <alignment horizontal="center" vertical="center" wrapText="1"/>
    </xf>
    <xf numFmtId="0" fontId="6" fillId="0" borderId="7" xfId="1" applyBorder="1" applyAlignment="1">
      <alignment horizontal="center" vertical="center" wrapText="1"/>
    </xf>
    <xf numFmtId="165" fontId="2" fillId="0" borderId="5" xfId="1" applyNumberFormat="1" applyFont="1" applyBorder="1" applyAlignment="1">
      <alignment horizontal="center" vertical="center" wrapText="1"/>
    </xf>
    <xf numFmtId="165" fontId="2" fillId="0" borderId="7" xfId="1" applyNumberFormat="1" applyFont="1" applyBorder="1" applyAlignment="1">
      <alignment horizontal="center" vertical="center" wrapText="1"/>
    </xf>
    <xf numFmtId="0" fontId="14" fillId="0" borderId="5" xfId="1" applyFont="1" applyBorder="1" applyAlignment="1">
      <alignment horizontal="center" vertical="center" wrapText="1"/>
    </xf>
    <xf numFmtId="0" fontId="14" fillId="0" borderId="7" xfId="1" applyFont="1" applyBorder="1" applyAlignment="1">
      <alignment horizontal="center" vertical="center" wrapText="1"/>
    </xf>
    <xf numFmtId="2" fontId="2" fillId="0" borderId="5" xfId="1" applyNumberFormat="1" applyFont="1" applyBorder="1" applyAlignment="1">
      <alignment horizontal="center" vertical="center" wrapText="1"/>
    </xf>
    <xf numFmtId="2" fontId="2" fillId="0" borderId="7" xfId="1"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left"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textRotation="90" wrapText="1"/>
    </xf>
    <xf numFmtId="0" fontId="3" fillId="2" borderId="6" xfId="0" applyFont="1" applyFill="1" applyBorder="1" applyAlignment="1">
      <alignment horizontal="center" vertical="center" textRotation="90" wrapText="1"/>
    </xf>
    <xf numFmtId="0" fontId="3" fillId="2" borderId="7" xfId="0" applyFont="1" applyFill="1" applyBorder="1" applyAlignment="1">
      <alignment horizontal="center" vertical="center" textRotation="90" wrapText="1"/>
    </xf>
    <xf numFmtId="0" fontId="2" fillId="0" borderId="6" xfId="0" applyFont="1" applyBorder="1" applyAlignment="1">
      <alignment horizontal="lef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left" vertical="center" wrapText="1"/>
    </xf>
    <xf numFmtId="0" fontId="2" fillId="0" borderId="21"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0" xfId="1" applyAlignment="1">
      <alignment horizontal="center" vertical="center" wrapText="1"/>
    </xf>
    <xf numFmtId="0" fontId="2" fillId="0" borderId="0" xfId="0" applyFont="1" applyAlignment="1">
      <alignment horizontal="left" inden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2" fillId="0" borderId="0" xfId="1" applyFont="1" applyAlignment="1">
      <alignment horizontal="left" inden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2" borderId="5" xfId="1" applyFont="1" applyFill="1" applyBorder="1" applyAlignment="1">
      <alignment horizontal="center" vertical="center" textRotation="90" wrapText="1" indent="1"/>
    </xf>
    <xf numFmtId="0" fontId="3" fillId="2" borderId="6" xfId="1" applyFont="1" applyFill="1" applyBorder="1" applyAlignment="1">
      <alignment horizontal="center" vertical="center" textRotation="90" wrapText="1" indent="1"/>
    </xf>
    <xf numFmtId="0" fontId="3" fillId="2" borderId="7" xfId="1" applyFont="1" applyFill="1" applyBorder="1" applyAlignment="1">
      <alignment horizontal="center" vertical="center" textRotation="90" wrapText="1" indent="1"/>
    </xf>
    <xf numFmtId="0" fontId="1" fillId="0" borderId="0" xfId="1" applyFont="1" applyAlignment="1">
      <alignment horizontal="left" vertical="center"/>
    </xf>
    <xf numFmtId="0" fontId="2" fillId="0" borderId="0" xfId="1" applyFont="1" applyAlignment="1">
      <alignment horizontal="center" vertical="center"/>
    </xf>
  </cellXfs>
  <cellStyles count="2">
    <cellStyle name="Įprastas" xfId="0" builtinId="0"/>
    <cellStyle name="Įprastas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tabSelected="1" workbookViewId="0">
      <pane xSplit="2" ySplit="10" topLeftCell="C11" activePane="bottomRight" state="frozen"/>
      <selection pane="topRight" activeCell="C1" sqref="C1"/>
      <selection pane="bottomLeft" activeCell="A11" sqref="A11"/>
      <selection pane="bottomRight" sqref="A1:M1"/>
    </sheetView>
  </sheetViews>
  <sheetFormatPr defaultRowHeight="15" x14ac:dyDescent="0.25"/>
  <cols>
    <col min="1" max="1" width="12.140625" customWidth="1"/>
    <col min="2" max="2" width="16.7109375" customWidth="1"/>
    <col min="3" max="3" width="18.42578125" customWidth="1"/>
    <col min="4" max="4" width="16.7109375" customWidth="1"/>
    <col min="5" max="5" width="17.5703125" customWidth="1"/>
    <col min="6" max="6" width="16.7109375" customWidth="1"/>
    <col min="7" max="7" width="16" customWidth="1"/>
    <col min="8" max="8" width="13.7109375" customWidth="1"/>
    <col min="9" max="9" width="14.42578125" customWidth="1"/>
    <col min="10" max="10" width="15.28515625" customWidth="1"/>
    <col min="11" max="12" width="16" customWidth="1"/>
    <col min="13" max="13" width="105.140625" customWidth="1"/>
  </cols>
  <sheetData>
    <row r="1" spans="1:13" ht="19.5" x14ac:dyDescent="0.25">
      <c r="A1" s="97" t="s">
        <v>0</v>
      </c>
      <c r="B1" s="97"/>
      <c r="C1" s="97"/>
      <c r="D1" s="97"/>
      <c r="E1" s="97"/>
      <c r="F1" s="97"/>
      <c r="G1" s="97"/>
      <c r="H1" s="97"/>
      <c r="I1" s="97"/>
      <c r="J1" s="97"/>
      <c r="K1" s="97"/>
      <c r="L1" s="97"/>
      <c r="M1" s="97"/>
    </row>
    <row r="2" spans="1:13" ht="19.5" x14ac:dyDescent="0.25">
      <c r="A2" s="1"/>
      <c r="B2" s="1"/>
      <c r="C2" s="1"/>
      <c r="D2" s="1"/>
      <c r="E2" s="1"/>
      <c r="F2" s="1"/>
      <c r="G2" s="1"/>
      <c r="H2" s="1"/>
      <c r="I2" s="1"/>
      <c r="J2" s="1"/>
      <c r="K2" s="1"/>
      <c r="L2" s="1"/>
      <c r="M2" s="1"/>
    </row>
    <row r="3" spans="1:13" ht="18" customHeight="1" x14ac:dyDescent="0.25">
      <c r="A3" s="92" t="s">
        <v>2</v>
      </c>
      <c r="B3" s="93"/>
      <c r="C3" s="94">
        <v>2019</v>
      </c>
      <c r="D3" s="95"/>
      <c r="E3" s="45"/>
      <c r="F3" s="45"/>
      <c r="G3" s="45"/>
      <c r="H3" s="45"/>
      <c r="I3" s="45"/>
      <c r="J3" s="45"/>
      <c r="K3" s="45"/>
      <c r="L3" s="45"/>
      <c r="M3" s="45"/>
    </row>
    <row r="4" spans="1:13" x14ac:dyDescent="0.25">
      <c r="A4" s="96" t="s">
        <v>1</v>
      </c>
      <c r="B4" s="96"/>
      <c r="C4" s="96"/>
      <c r="D4" s="96"/>
      <c r="E4" s="96"/>
      <c r="F4" s="96"/>
      <c r="G4" s="96"/>
      <c r="H4" s="96"/>
      <c r="I4" s="96"/>
      <c r="J4" s="96"/>
      <c r="K4" s="96"/>
      <c r="L4" s="96"/>
      <c r="M4" s="96"/>
    </row>
    <row r="5" spans="1:13" x14ac:dyDescent="0.25">
      <c r="A5" s="98" t="s">
        <v>3</v>
      </c>
      <c r="B5" s="98" t="s">
        <v>4</v>
      </c>
      <c r="C5" s="101" t="s">
        <v>5</v>
      </c>
      <c r="D5" s="102"/>
      <c r="E5" s="102"/>
      <c r="F5" s="102"/>
      <c r="G5" s="103"/>
      <c r="H5" s="101" t="s">
        <v>6</v>
      </c>
      <c r="I5" s="103"/>
      <c r="J5" s="98" t="s">
        <v>7</v>
      </c>
      <c r="K5" s="101" t="s">
        <v>8</v>
      </c>
      <c r="L5" s="103"/>
      <c r="M5" s="45"/>
    </row>
    <row r="6" spans="1:13" x14ac:dyDescent="0.25">
      <c r="A6" s="99"/>
      <c r="B6" s="99"/>
      <c r="C6" s="104"/>
      <c r="D6" s="105"/>
      <c r="E6" s="105"/>
      <c r="F6" s="105"/>
      <c r="G6" s="106"/>
      <c r="H6" s="104"/>
      <c r="I6" s="106"/>
      <c r="J6" s="99"/>
      <c r="K6" s="104"/>
      <c r="L6" s="106"/>
      <c r="M6" s="45"/>
    </row>
    <row r="7" spans="1:13" x14ac:dyDescent="0.25">
      <c r="A7" s="99"/>
      <c r="B7" s="99"/>
      <c r="C7" s="107"/>
      <c r="D7" s="108"/>
      <c r="E7" s="108"/>
      <c r="F7" s="108"/>
      <c r="G7" s="109"/>
      <c r="H7" s="107"/>
      <c r="I7" s="109"/>
      <c r="J7" s="99"/>
      <c r="K7" s="107"/>
      <c r="L7" s="109"/>
      <c r="M7" s="45"/>
    </row>
    <row r="8" spans="1:13" x14ac:dyDescent="0.25">
      <c r="A8" s="99"/>
      <c r="B8" s="99"/>
      <c r="C8" s="98" t="s">
        <v>9</v>
      </c>
      <c r="D8" s="98" t="s">
        <v>10</v>
      </c>
      <c r="E8" s="98" t="s">
        <v>11</v>
      </c>
      <c r="F8" s="98" t="s">
        <v>12</v>
      </c>
      <c r="G8" s="98" t="s">
        <v>13</v>
      </c>
      <c r="H8" s="98" t="s">
        <v>14</v>
      </c>
      <c r="I8" s="98" t="s">
        <v>15</v>
      </c>
      <c r="J8" s="99"/>
      <c r="K8" s="98" t="s">
        <v>14</v>
      </c>
      <c r="L8" s="98" t="s">
        <v>15</v>
      </c>
      <c r="M8" s="45"/>
    </row>
    <row r="9" spans="1:13" x14ac:dyDescent="0.25">
      <c r="A9" s="99"/>
      <c r="B9" s="99"/>
      <c r="C9" s="99"/>
      <c r="D9" s="99"/>
      <c r="E9" s="99"/>
      <c r="F9" s="99"/>
      <c r="G9" s="99"/>
      <c r="H9" s="99"/>
      <c r="I9" s="99"/>
      <c r="J9" s="99"/>
      <c r="K9" s="99"/>
      <c r="L9" s="99"/>
      <c r="M9" s="45"/>
    </row>
    <row r="10" spans="1:13" x14ac:dyDescent="0.25">
      <c r="A10" s="100"/>
      <c r="B10" s="100"/>
      <c r="C10" s="100"/>
      <c r="D10" s="100"/>
      <c r="E10" s="100"/>
      <c r="F10" s="100"/>
      <c r="G10" s="100"/>
      <c r="H10" s="100"/>
      <c r="I10" s="100"/>
      <c r="J10" s="100"/>
      <c r="K10" s="100"/>
      <c r="L10" s="100"/>
      <c r="M10" s="45"/>
    </row>
    <row r="11" spans="1:13" x14ac:dyDescent="0.25">
      <c r="A11" s="110" t="s">
        <v>16</v>
      </c>
      <c r="B11" s="6" t="s">
        <v>17</v>
      </c>
      <c r="C11" s="29">
        <v>0</v>
      </c>
      <c r="D11" s="29">
        <v>55416</v>
      </c>
      <c r="E11" s="29">
        <v>0</v>
      </c>
      <c r="F11" s="29">
        <v>0</v>
      </c>
      <c r="G11" s="29">
        <v>0</v>
      </c>
      <c r="H11" s="29">
        <v>55416</v>
      </c>
      <c r="I11" s="30">
        <f>H11*100/SUM(C11:G11)</f>
        <v>100</v>
      </c>
      <c r="J11" s="29">
        <v>1386</v>
      </c>
      <c r="K11" s="29">
        <v>1386</v>
      </c>
      <c r="L11" s="30">
        <f>K11*100/J11</f>
        <v>100</v>
      </c>
      <c r="M11" s="45"/>
    </row>
    <row r="12" spans="1:13" x14ac:dyDescent="0.25">
      <c r="A12" s="111"/>
      <c r="B12" s="6" t="s">
        <v>18</v>
      </c>
      <c r="C12" s="29">
        <v>0</v>
      </c>
      <c r="D12" s="29">
        <v>0</v>
      </c>
      <c r="E12" s="29">
        <v>26146</v>
      </c>
      <c r="F12" s="29">
        <v>0</v>
      </c>
      <c r="G12" s="29">
        <v>0</v>
      </c>
      <c r="H12" s="29">
        <v>26146</v>
      </c>
      <c r="I12" s="30">
        <f t="shared" ref="I12:I17" si="0">H12*100/SUM(C12:G12)</f>
        <v>100</v>
      </c>
      <c r="J12" s="29">
        <v>537</v>
      </c>
      <c r="K12" s="29">
        <v>537</v>
      </c>
      <c r="L12" s="30">
        <f>K12*100/J12</f>
        <v>100</v>
      </c>
      <c r="M12" s="45"/>
    </row>
    <row r="13" spans="1:13" x14ac:dyDescent="0.25">
      <c r="A13" s="111"/>
      <c r="B13" s="6" t="s">
        <v>19</v>
      </c>
      <c r="C13" s="29">
        <v>0</v>
      </c>
      <c r="D13" s="29">
        <v>0</v>
      </c>
      <c r="E13" s="29">
        <v>3317</v>
      </c>
      <c r="F13" s="29">
        <v>1192</v>
      </c>
      <c r="G13" s="29">
        <v>0</v>
      </c>
      <c r="H13" s="29">
        <v>4509</v>
      </c>
      <c r="I13" s="30">
        <f t="shared" si="0"/>
        <v>100</v>
      </c>
      <c r="J13" s="29">
        <v>269</v>
      </c>
      <c r="K13" s="29">
        <v>269</v>
      </c>
      <c r="L13" s="30">
        <f t="shared" ref="L13:L24" si="1">K13*100/J13</f>
        <v>100</v>
      </c>
      <c r="M13" s="45"/>
    </row>
    <row r="14" spans="1:13" x14ac:dyDescent="0.25">
      <c r="A14" s="111"/>
      <c r="B14" s="6" t="s">
        <v>20</v>
      </c>
      <c r="C14" s="29">
        <v>0</v>
      </c>
      <c r="D14" s="29">
        <v>0</v>
      </c>
      <c r="E14" s="29">
        <v>13735</v>
      </c>
      <c r="F14" s="29">
        <v>4787</v>
      </c>
      <c r="G14" s="29">
        <v>3096</v>
      </c>
      <c r="H14" s="29">
        <v>21610</v>
      </c>
      <c r="I14" s="30">
        <f t="shared" si="0"/>
        <v>99.962993801461749</v>
      </c>
      <c r="J14" s="89" t="s">
        <v>825</v>
      </c>
      <c r="K14" s="89" t="s">
        <v>825</v>
      </c>
      <c r="L14" s="53"/>
      <c r="M14" s="45"/>
    </row>
    <row r="15" spans="1:13" x14ac:dyDescent="0.25">
      <c r="A15" s="111"/>
      <c r="B15" s="6" t="s">
        <v>21</v>
      </c>
      <c r="C15" s="29">
        <v>0</v>
      </c>
      <c r="D15" s="29">
        <v>0</v>
      </c>
      <c r="E15" s="29">
        <v>4212</v>
      </c>
      <c r="F15" s="29">
        <v>3335</v>
      </c>
      <c r="G15" s="29">
        <v>13450</v>
      </c>
      <c r="H15" s="29">
        <v>21135</v>
      </c>
      <c r="I15" s="30">
        <f t="shared" si="0"/>
        <v>100.65723674810687</v>
      </c>
      <c r="J15" s="29">
        <v>629</v>
      </c>
      <c r="K15" s="29">
        <v>551</v>
      </c>
      <c r="L15" s="30">
        <f t="shared" si="1"/>
        <v>87.599364069952301</v>
      </c>
      <c r="M15" s="45"/>
    </row>
    <row r="16" spans="1:13" x14ac:dyDescent="0.25">
      <c r="A16" s="111"/>
      <c r="B16" s="6" t="s">
        <v>22</v>
      </c>
      <c r="C16" s="6">
        <v>0</v>
      </c>
      <c r="D16" s="6">
        <v>0</v>
      </c>
      <c r="E16" s="6">
        <v>10308</v>
      </c>
      <c r="F16" s="6">
        <v>3368</v>
      </c>
      <c r="G16" s="6">
        <v>14282</v>
      </c>
      <c r="H16" s="6">
        <v>27958</v>
      </c>
      <c r="I16" s="30">
        <f t="shared" si="0"/>
        <v>100</v>
      </c>
      <c r="J16" s="6">
        <v>535</v>
      </c>
      <c r="K16" s="6">
        <v>535</v>
      </c>
      <c r="L16" s="30">
        <f t="shared" si="1"/>
        <v>100</v>
      </c>
      <c r="M16" s="45"/>
    </row>
    <row r="17" spans="1:13" x14ac:dyDescent="0.25">
      <c r="A17" s="111"/>
      <c r="B17" s="6" t="s">
        <v>23</v>
      </c>
      <c r="C17" s="29">
        <v>0</v>
      </c>
      <c r="D17" s="29">
        <v>0</v>
      </c>
      <c r="E17" s="29">
        <v>8431</v>
      </c>
      <c r="F17" s="29">
        <v>4416</v>
      </c>
      <c r="G17" s="29">
        <v>8964</v>
      </c>
      <c r="H17" s="29">
        <v>21465</v>
      </c>
      <c r="I17" s="30">
        <f t="shared" si="0"/>
        <v>98.413644491311729</v>
      </c>
      <c r="J17" s="29">
        <v>426</v>
      </c>
      <c r="K17" s="29">
        <v>426</v>
      </c>
      <c r="L17" s="30">
        <f t="shared" si="1"/>
        <v>100</v>
      </c>
      <c r="M17" s="45"/>
    </row>
    <row r="18" spans="1:13" x14ac:dyDescent="0.25">
      <c r="A18" s="112"/>
      <c r="B18" s="8" t="s">
        <v>24</v>
      </c>
      <c r="C18" s="31">
        <f>SUM(C11:C17)</f>
        <v>0</v>
      </c>
      <c r="D18" s="31">
        <f t="shared" ref="D18:H18" si="2">SUM(D11:D17)</f>
        <v>55416</v>
      </c>
      <c r="E18" s="31">
        <f t="shared" si="2"/>
        <v>66149</v>
      </c>
      <c r="F18" s="31">
        <f t="shared" si="2"/>
        <v>17098</v>
      </c>
      <c r="G18" s="31">
        <f t="shared" si="2"/>
        <v>39792</v>
      </c>
      <c r="H18" s="31">
        <f t="shared" si="2"/>
        <v>178239</v>
      </c>
      <c r="I18" s="7">
        <f>H18*100/(SUM(C18:G18))</f>
        <v>99.878961082625878</v>
      </c>
      <c r="J18" s="31">
        <f>SUM(J11:J17)</f>
        <v>3782</v>
      </c>
      <c r="K18" s="31">
        <f>SUM(K11:K17)</f>
        <v>3704</v>
      </c>
      <c r="L18" s="7">
        <f>K18*100/J18</f>
        <v>97.937599153886836</v>
      </c>
      <c r="M18" s="45"/>
    </row>
    <row r="19" spans="1:13" x14ac:dyDescent="0.25">
      <c r="A19" s="110" t="s">
        <v>25</v>
      </c>
      <c r="B19" s="6" t="s">
        <v>26</v>
      </c>
      <c r="C19" s="29">
        <v>0</v>
      </c>
      <c r="D19" s="29">
        <v>0</v>
      </c>
      <c r="E19" s="29">
        <v>30065</v>
      </c>
      <c r="F19" s="29">
        <v>2132</v>
      </c>
      <c r="G19" s="29">
        <v>9670</v>
      </c>
      <c r="H19" s="29">
        <v>41046</v>
      </c>
      <c r="I19" s="30">
        <f>H19*100/SUM(C19:G19)</f>
        <v>98.039028351685104</v>
      </c>
      <c r="J19" s="29">
        <v>1153</v>
      </c>
      <c r="K19" s="29">
        <v>1153</v>
      </c>
      <c r="L19" s="30">
        <f t="shared" si="1"/>
        <v>100</v>
      </c>
      <c r="M19" s="45"/>
    </row>
    <row r="20" spans="1:13" x14ac:dyDescent="0.25">
      <c r="A20" s="111"/>
      <c r="B20" s="6" t="s">
        <v>27</v>
      </c>
      <c r="C20" s="54">
        <v>0</v>
      </c>
      <c r="D20" s="54">
        <v>0</v>
      </c>
      <c r="E20" s="54">
        <v>11671</v>
      </c>
      <c r="F20" s="54">
        <v>6602</v>
      </c>
      <c r="G20" s="54">
        <v>10884</v>
      </c>
      <c r="H20" s="54">
        <v>27727</v>
      </c>
      <c r="I20" s="30">
        <f t="shared" ref="I20:I24" si="3">H20*100/SUM(C20:G20)</f>
        <v>95.095517371471686</v>
      </c>
      <c r="J20" s="55">
        <v>460</v>
      </c>
      <c r="K20" s="55">
        <v>367</v>
      </c>
      <c r="L20" s="30">
        <f t="shared" si="1"/>
        <v>79.782608695652172</v>
      </c>
      <c r="M20" s="45"/>
    </row>
    <row r="21" spans="1:13" x14ac:dyDescent="0.25">
      <c r="A21" s="111"/>
      <c r="B21" s="6" t="s">
        <v>28</v>
      </c>
      <c r="C21" s="29">
        <v>312875</v>
      </c>
      <c r="D21" s="29">
        <v>0</v>
      </c>
      <c r="E21" s="29">
        <v>0</v>
      </c>
      <c r="F21" s="29">
        <v>0</v>
      </c>
      <c r="G21" s="29">
        <v>0</v>
      </c>
      <c r="H21" s="29">
        <v>312875</v>
      </c>
      <c r="I21" s="30">
        <f t="shared" si="3"/>
        <v>100</v>
      </c>
      <c r="J21" s="29">
        <v>15535</v>
      </c>
      <c r="K21" s="29">
        <v>15034</v>
      </c>
      <c r="L21" s="30">
        <f t="shared" si="1"/>
        <v>96.77502413904088</v>
      </c>
      <c r="M21" s="45"/>
    </row>
    <row r="22" spans="1:13" x14ac:dyDescent="0.25">
      <c r="A22" s="111"/>
      <c r="B22" s="6" t="s">
        <v>29</v>
      </c>
      <c r="C22" s="29">
        <v>0</v>
      </c>
      <c r="D22" s="29">
        <v>0</v>
      </c>
      <c r="E22" s="29">
        <v>33469</v>
      </c>
      <c r="F22" s="29">
        <v>44658</v>
      </c>
      <c r="G22" s="29">
        <v>22031</v>
      </c>
      <c r="H22" s="29">
        <v>97903</v>
      </c>
      <c r="I22" s="30">
        <f t="shared" si="3"/>
        <v>97.748557279498399</v>
      </c>
      <c r="J22" s="29">
        <v>2655</v>
      </c>
      <c r="K22" s="29">
        <v>2655</v>
      </c>
      <c r="L22" s="30">
        <f t="shared" si="1"/>
        <v>100</v>
      </c>
      <c r="M22" s="45"/>
    </row>
    <row r="23" spans="1:13" x14ac:dyDescent="0.25">
      <c r="A23" s="111"/>
      <c r="B23" s="6" t="s">
        <v>30</v>
      </c>
      <c r="C23" s="6">
        <v>0</v>
      </c>
      <c r="D23" s="6">
        <v>51095</v>
      </c>
      <c r="E23" s="6">
        <v>0</v>
      </c>
      <c r="F23" s="6">
        <v>0</v>
      </c>
      <c r="G23" s="6">
        <v>0</v>
      </c>
      <c r="H23" s="6">
        <v>51095</v>
      </c>
      <c r="I23" s="30">
        <f t="shared" si="3"/>
        <v>100</v>
      </c>
      <c r="J23" s="6">
        <v>2362</v>
      </c>
      <c r="K23" s="6">
        <v>2316</v>
      </c>
      <c r="L23" s="30">
        <f t="shared" si="1"/>
        <v>98.052497883149869</v>
      </c>
      <c r="M23" s="45"/>
    </row>
    <row r="24" spans="1:13" x14ac:dyDescent="0.25">
      <c r="A24" s="111"/>
      <c r="B24" s="6" t="s">
        <v>31</v>
      </c>
      <c r="C24" s="29">
        <v>0</v>
      </c>
      <c r="D24" s="29">
        <v>0</v>
      </c>
      <c r="E24" s="29">
        <v>13094</v>
      </c>
      <c r="F24" s="29">
        <v>4155</v>
      </c>
      <c r="G24" s="29">
        <v>16612</v>
      </c>
      <c r="H24" s="29">
        <v>33857</v>
      </c>
      <c r="I24" s="30">
        <f t="shared" si="3"/>
        <v>99.988186999793271</v>
      </c>
      <c r="J24" s="29">
        <v>402</v>
      </c>
      <c r="K24" s="29">
        <v>402</v>
      </c>
      <c r="L24" s="30">
        <f t="shared" si="1"/>
        <v>100</v>
      </c>
      <c r="M24" s="45"/>
    </row>
    <row r="25" spans="1:13" x14ac:dyDescent="0.25">
      <c r="A25" s="112"/>
      <c r="B25" s="8" t="s">
        <v>24</v>
      </c>
      <c r="C25" s="31">
        <f>SUM(C19:C24)</f>
        <v>312875</v>
      </c>
      <c r="D25" s="31">
        <f t="shared" ref="D25:H25" si="4">SUM(D19:D24)</f>
        <v>51095</v>
      </c>
      <c r="E25" s="31">
        <f t="shared" si="4"/>
        <v>88299</v>
      </c>
      <c r="F25" s="31">
        <f t="shared" si="4"/>
        <v>57547</v>
      </c>
      <c r="G25" s="31">
        <f t="shared" si="4"/>
        <v>59197</v>
      </c>
      <c r="H25" s="31">
        <f t="shared" si="4"/>
        <v>564503</v>
      </c>
      <c r="I25" s="7">
        <f>H25*100/SUM(C25:G25)</f>
        <v>99.207399479449506</v>
      </c>
      <c r="J25" s="31">
        <f>SUM(J19:J24)</f>
        <v>22567</v>
      </c>
      <c r="K25" s="31">
        <f>SUM(K19:K24)</f>
        <v>21927</v>
      </c>
      <c r="L25" s="7">
        <f>K25*100/J25</f>
        <v>97.164000531749906</v>
      </c>
      <c r="M25" s="45"/>
    </row>
    <row r="26" spans="1:13" x14ac:dyDescent="0.25">
      <c r="A26" s="110" t="s">
        <v>32</v>
      </c>
      <c r="B26" s="6" t="s">
        <v>33</v>
      </c>
      <c r="C26" s="29">
        <v>166649</v>
      </c>
      <c r="D26" s="29">
        <v>0</v>
      </c>
      <c r="E26" s="29">
        <v>0</v>
      </c>
      <c r="F26" s="29">
        <v>0</v>
      </c>
      <c r="G26" s="29">
        <v>0</v>
      </c>
      <c r="H26" s="29">
        <v>166649</v>
      </c>
      <c r="I26" s="30">
        <f>H26*100/SUM(C26:G26)</f>
        <v>100</v>
      </c>
      <c r="J26" s="29">
        <v>6622</v>
      </c>
      <c r="K26" s="29">
        <v>6622</v>
      </c>
      <c r="L26" s="30">
        <f>K26*100/J26</f>
        <v>100</v>
      </c>
      <c r="M26" s="45"/>
    </row>
    <row r="27" spans="1:13" x14ac:dyDescent="0.25">
      <c r="A27" s="111"/>
      <c r="B27" s="6" t="s">
        <v>34</v>
      </c>
      <c r="C27" s="29">
        <v>0</v>
      </c>
      <c r="D27" s="29">
        <v>0</v>
      </c>
      <c r="E27" s="29">
        <v>17561</v>
      </c>
      <c r="F27" s="29">
        <v>25131</v>
      </c>
      <c r="G27" s="29">
        <v>19450</v>
      </c>
      <c r="H27" s="29">
        <v>62142</v>
      </c>
      <c r="I27" s="30">
        <f t="shared" ref="I27:I32" si="5">H27*100/SUM(C27:G27)</f>
        <v>100</v>
      </c>
      <c r="J27" s="29">
        <v>314</v>
      </c>
      <c r="K27" s="29">
        <v>314</v>
      </c>
      <c r="L27" s="30">
        <f t="shared" ref="L27:L32" si="6">K27*100/J27</f>
        <v>100</v>
      </c>
      <c r="M27" s="45"/>
    </row>
    <row r="28" spans="1:13" x14ac:dyDescent="0.25">
      <c r="A28" s="111"/>
      <c r="B28" s="6" t="s">
        <v>35</v>
      </c>
      <c r="C28" s="29">
        <v>0</v>
      </c>
      <c r="D28" s="29">
        <v>0</v>
      </c>
      <c r="E28" s="29">
        <v>17669</v>
      </c>
      <c r="F28" s="29">
        <v>11305</v>
      </c>
      <c r="G28" s="29">
        <v>10433</v>
      </c>
      <c r="H28" s="29">
        <v>39407</v>
      </c>
      <c r="I28" s="30">
        <v>100</v>
      </c>
      <c r="J28" s="29">
        <v>1102</v>
      </c>
      <c r="K28" s="29">
        <v>1102</v>
      </c>
      <c r="L28" s="30">
        <v>100</v>
      </c>
      <c r="M28" s="45"/>
    </row>
    <row r="29" spans="1:13" x14ac:dyDescent="0.25">
      <c r="A29" s="111"/>
      <c r="B29" s="6" t="s">
        <v>36</v>
      </c>
      <c r="C29" s="29">
        <v>0</v>
      </c>
      <c r="D29" s="29">
        <v>0</v>
      </c>
      <c r="E29" s="29">
        <v>2786</v>
      </c>
      <c r="F29" s="29">
        <v>655</v>
      </c>
      <c r="G29" s="29">
        <v>4</v>
      </c>
      <c r="H29" s="29">
        <v>3445</v>
      </c>
      <c r="I29" s="30">
        <f t="shared" si="5"/>
        <v>100</v>
      </c>
      <c r="J29" s="29">
        <v>265</v>
      </c>
      <c r="K29" s="29">
        <v>265</v>
      </c>
      <c r="L29" s="30">
        <f t="shared" si="6"/>
        <v>100</v>
      </c>
      <c r="M29" s="45"/>
    </row>
    <row r="30" spans="1:13" x14ac:dyDescent="0.25">
      <c r="A30" s="111"/>
      <c r="B30" s="6" t="s">
        <v>37</v>
      </c>
      <c r="C30" s="6">
        <v>0</v>
      </c>
      <c r="D30" s="6">
        <v>0</v>
      </c>
      <c r="E30" s="6">
        <v>17964</v>
      </c>
      <c r="F30" s="6">
        <v>0</v>
      </c>
      <c r="G30" s="6">
        <v>0</v>
      </c>
      <c r="H30" s="6">
        <v>17964</v>
      </c>
      <c r="I30" s="30">
        <f t="shared" si="5"/>
        <v>100</v>
      </c>
      <c r="J30" s="6">
        <v>21365</v>
      </c>
      <c r="K30" s="6">
        <v>21365</v>
      </c>
      <c r="L30" s="30">
        <f t="shared" si="6"/>
        <v>100</v>
      </c>
      <c r="M30" s="45"/>
    </row>
    <row r="31" spans="1:13" x14ac:dyDescent="0.25">
      <c r="A31" s="111"/>
      <c r="B31" s="6" t="s">
        <v>38</v>
      </c>
      <c r="C31" s="6">
        <v>0</v>
      </c>
      <c r="D31" s="6">
        <v>0</v>
      </c>
      <c r="E31" s="6">
        <v>6079</v>
      </c>
      <c r="F31" s="6">
        <v>3092</v>
      </c>
      <c r="G31" s="6">
        <v>9819</v>
      </c>
      <c r="H31" s="6">
        <f>SUM(C31:G31)</f>
        <v>18990</v>
      </c>
      <c r="I31" s="30">
        <f t="shared" si="5"/>
        <v>100</v>
      </c>
      <c r="J31" s="6">
        <v>269</v>
      </c>
      <c r="K31" s="6">
        <v>269</v>
      </c>
      <c r="L31" s="30">
        <f t="shared" si="6"/>
        <v>100</v>
      </c>
      <c r="M31" s="45"/>
    </row>
    <row r="32" spans="1:13" x14ac:dyDescent="0.25">
      <c r="A32" s="111"/>
      <c r="B32" s="6" t="s">
        <v>39</v>
      </c>
      <c r="C32" s="29">
        <v>0</v>
      </c>
      <c r="D32" s="29">
        <v>0</v>
      </c>
      <c r="E32" s="29">
        <v>15111</v>
      </c>
      <c r="F32" s="29">
        <v>11547</v>
      </c>
      <c r="G32" s="29">
        <v>11546</v>
      </c>
      <c r="H32" s="29">
        <v>38204</v>
      </c>
      <c r="I32" s="30">
        <f t="shared" si="5"/>
        <v>100</v>
      </c>
      <c r="J32" s="29">
        <v>515</v>
      </c>
      <c r="K32" s="29">
        <v>515</v>
      </c>
      <c r="L32" s="30">
        <f t="shared" si="6"/>
        <v>100</v>
      </c>
      <c r="M32" s="45"/>
    </row>
    <row r="33" spans="1:13" x14ac:dyDescent="0.25">
      <c r="A33" s="112"/>
      <c r="B33" s="8" t="s">
        <v>24</v>
      </c>
      <c r="C33" s="31">
        <f>SUM(C26:C32)</f>
        <v>166649</v>
      </c>
      <c r="D33" s="31">
        <f t="shared" ref="D33:H33" si="7">SUM(D26:D32)</f>
        <v>0</v>
      </c>
      <c r="E33" s="31">
        <f t="shared" si="7"/>
        <v>77170</v>
      </c>
      <c r="F33" s="31">
        <f t="shared" si="7"/>
        <v>51730</v>
      </c>
      <c r="G33" s="31">
        <f t="shared" si="7"/>
        <v>51252</v>
      </c>
      <c r="H33" s="31">
        <f t="shared" si="7"/>
        <v>346801</v>
      </c>
      <c r="I33" s="7">
        <f>H33*100/SUM(C33:G33)</f>
        <v>100</v>
      </c>
      <c r="J33" s="31">
        <f>SUM(J26:J32)</f>
        <v>30452</v>
      </c>
      <c r="K33" s="31">
        <f>SUM(K26:K32)</f>
        <v>30452</v>
      </c>
      <c r="L33" s="7">
        <f>K33*100/J33</f>
        <v>100</v>
      </c>
      <c r="M33" s="45"/>
    </row>
    <row r="34" spans="1:13" x14ac:dyDescent="0.25">
      <c r="A34" s="110" t="s">
        <v>40</v>
      </c>
      <c r="B34" s="6" t="s">
        <v>41</v>
      </c>
      <c r="C34" s="29">
        <v>0</v>
      </c>
      <c r="D34" s="29">
        <v>0</v>
      </c>
      <c r="E34" s="29">
        <v>4083</v>
      </c>
      <c r="F34" s="29">
        <v>756</v>
      </c>
      <c r="G34" s="29">
        <v>5548</v>
      </c>
      <c r="H34" s="29">
        <v>10387</v>
      </c>
      <c r="I34" s="30">
        <f>H34*100/SUM(C34:G34)</f>
        <v>100</v>
      </c>
      <c r="J34" s="29">
        <v>134</v>
      </c>
      <c r="K34" s="29">
        <v>134</v>
      </c>
      <c r="L34" s="30">
        <f>K34*100/J34</f>
        <v>100</v>
      </c>
      <c r="M34" s="45"/>
    </row>
    <row r="35" spans="1:13" x14ac:dyDescent="0.25">
      <c r="A35" s="111"/>
      <c r="B35" s="6" t="s">
        <v>42</v>
      </c>
      <c r="C35" s="29">
        <v>0</v>
      </c>
      <c r="D35" s="29">
        <v>0</v>
      </c>
      <c r="E35" s="29">
        <v>5762</v>
      </c>
      <c r="F35" s="29">
        <v>573</v>
      </c>
      <c r="G35" s="29">
        <v>5113</v>
      </c>
      <c r="H35" s="29">
        <v>11448</v>
      </c>
      <c r="I35" s="30">
        <f t="shared" ref="I35:I38" si="8">H35*100/SUM(C35:G35)</f>
        <v>100</v>
      </c>
      <c r="J35" s="29">
        <v>185</v>
      </c>
      <c r="K35" s="29">
        <v>185</v>
      </c>
      <c r="L35" s="30">
        <f t="shared" ref="L35:L38" si="9">K35*100/J35</f>
        <v>100</v>
      </c>
      <c r="M35" s="45"/>
    </row>
    <row r="36" spans="1:13" x14ac:dyDescent="0.25">
      <c r="A36" s="111"/>
      <c r="B36" s="6" t="s">
        <v>43</v>
      </c>
      <c r="C36" s="29">
        <v>0</v>
      </c>
      <c r="D36" s="29">
        <v>0</v>
      </c>
      <c r="E36" s="29">
        <v>38004</v>
      </c>
      <c r="F36" s="29">
        <v>6516</v>
      </c>
      <c r="G36" s="29">
        <v>10962</v>
      </c>
      <c r="H36" s="29">
        <v>55482</v>
      </c>
      <c r="I36" s="30">
        <f t="shared" si="8"/>
        <v>100</v>
      </c>
      <c r="J36" s="29">
        <v>863</v>
      </c>
      <c r="K36" s="29">
        <v>863</v>
      </c>
      <c r="L36" s="30">
        <f t="shared" si="9"/>
        <v>100</v>
      </c>
      <c r="M36" s="45"/>
    </row>
    <row r="37" spans="1:13" x14ac:dyDescent="0.25">
      <c r="A37" s="111"/>
      <c r="B37" s="6" t="s">
        <v>44</v>
      </c>
      <c r="C37" s="29">
        <v>0</v>
      </c>
      <c r="D37" s="29">
        <v>0</v>
      </c>
      <c r="E37" s="29">
        <v>5451</v>
      </c>
      <c r="F37" s="29">
        <v>7477</v>
      </c>
      <c r="G37" s="29">
        <v>15416</v>
      </c>
      <c r="H37" s="29">
        <v>28344</v>
      </c>
      <c r="I37" s="30">
        <f t="shared" si="8"/>
        <v>100</v>
      </c>
      <c r="J37" s="29">
        <v>357</v>
      </c>
      <c r="K37" s="29">
        <v>357</v>
      </c>
      <c r="L37" s="30">
        <f t="shared" si="9"/>
        <v>100</v>
      </c>
      <c r="M37" s="45"/>
    </row>
    <row r="38" spans="1:13" x14ac:dyDescent="0.25">
      <c r="A38" s="111"/>
      <c r="B38" s="6" t="s">
        <v>45</v>
      </c>
      <c r="C38" s="29">
        <v>0</v>
      </c>
      <c r="D38" s="29">
        <v>0</v>
      </c>
      <c r="E38" s="29">
        <v>14760</v>
      </c>
      <c r="F38" s="29">
        <v>4350</v>
      </c>
      <c r="G38" s="29">
        <v>16810</v>
      </c>
      <c r="H38" s="29">
        <v>35920</v>
      </c>
      <c r="I38" s="30">
        <f t="shared" si="8"/>
        <v>100</v>
      </c>
      <c r="J38" s="29">
        <v>509</v>
      </c>
      <c r="K38" s="29">
        <v>509</v>
      </c>
      <c r="L38" s="30">
        <f t="shared" si="9"/>
        <v>100</v>
      </c>
      <c r="M38" s="45"/>
    </row>
    <row r="39" spans="1:13" x14ac:dyDescent="0.25">
      <c r="A39" s="112"/>
      <c r="B39" s="8" t="s">
        <v>24</v>
      </c>
      <c r="C39" s="31">
        <f>SUM(C34:C38)</f>
        <v>0</v>
      </c>
      <c r="D39" s="31">
        <f t="shared" ref="D39:H39" si="10">SUM(D34:D38)</f>
        <v>0</v>
      </c>
      <c r="E39" s="31">
        <f t="shared" si="10"/>
        <v>68060</v>
      </c>
      <c r="F39" s="31">
        <f t="shared" si="10"/>
        <v>19672</v>
      </c>
      <c r="G39" s="31">
        <f t="shared" si="10"/>
        <v>53849</v>
      </c>
      <c r="H39" s="31">
        <f t="shared" si="10"/>
        <v>141581</v>
      </c>
      <c r="I39" s="7">
        <f>H39*100/SUM(C39:G39)</f>
        <v>100</v>
      </c>
      <c r="J39" s="31">
        <f>SUM(J34:J38)</f>
        <v>2048</v>
      </c>
      <c r="K39" s="31">
        <f>SUM(K34:K38)</f>
        <v>2048</v>
      </c>
      <c r="L39" s="7">
        <f>K39*100/J39</f>
        <v>100</v>
      </c>
      <c r="M39" s="45"/>
    </row>
    <row r="40" spans="1:13" x14ac:dyDescent="0.25">
      <c r="A40" s="110" t="s">
        <v>46</v>
      </c>
      <c r="B40" s="6" t="s">
        <v>47</v>
      </c>
      <c r="C40" s="29">
        <v>0</v>
      </c>
      <c r="D40" s="29">
        <v>0</v>
      </c>
      <c r="E40" s="29">
        <v>12993</v>
      </c>
      <c r="F40" s="29">
        <v>1019</v>
      </c>
      <c r="G40" s="29">
        <v>10670</v>
      </c>
      <c r="H40" s="29">
        <v>24682</v>
      </c>
      <c r="I40" s="30">
        <f>H40*100/SUM(C40:G40)</f>
        <v>100</v>
      </c>
      <c r="J40" s="29">
        <v>462</v>
      </c>
      <c r="K40" s="29">
        <v>462</v>
      </c>
      <c r="L40" s="30">
        <f>K40*100/J40</f>
        <v>100</v>
      </c>
      <c r="M40" s="45"/>
    </row>
    <row r="41" spans="1:13" x14ac:dyDescent="0.25">
      <c r="A41" s="111"/>
      <c r="B41" s="6" t="s">
        <v>48</v>
      </c>
      <c r="C41" s="29">
        <v>0</v>
      </c>
      <c r="D41" s="29">
        <v>0</v>
      </c>
      <c r="E41" s="29">
        <v>6588</v>
      </c>
      <c r="F41" s="29">
        <v>2264</v>
      </c>
      <c r="G41" s="29">
        <v>9245</v>
      </c>
      <c r="H41" s="29">
        <v>18097</v>
      </c>
      <c r="I41" s="30">
        <f t="shared" ref="I41:I44" si="11">H41*100/SUM(C41:G41)</f>
        <v>100</v>
      </c>
      <c r="J41" s="29">
        <v>648</v>
      </c>
      <c r="K41" s="29">
        <v>648</v>
      </c>
      <c r="L41" s="30">
        <f t="shared" ref="L41:L45" si="12">K41*100/J41</f>
        <v>100</v>
      </c>
      <c r="M41" s="45"/>
    </row>
    <row r="42" spans="1:13" x14ac:dyDescent="0.25">
      <c r="A42" s="111"/>
      <c r="B42" s="6" t="s">
        <v>49</v>
      </c>
      <c r="C42" s="29">
        <v>0</v>
      </c>
      <c r="D42" s="29">
        <v>87139</v>
      </c>
      <c r="E42" s="29">
        <v>0</v>
      </c>
      <c r="F42" s="29">
        <v>0</v>
      </c>
      <c r="G42" s="29">
        <v>0</v>
      </c>
      <c r="H42" s="29">
        <v>87139</v>
      </c>
      <c r="I42" s="30">
        <f t="shared" si="11"/>
        <v>100</v>
      </c>
      <c r="J42" s="29">
        <v>6587</v>
      </c>
      <c r="K42" s="29">
        <v>6587</v>
      </c>
      <c r="L42" s="30">
        <f t="shared" si="12"/>
        <v>100</v>
      </c>
      <c r="M42" s="45"/>
    </row>
    <row r="43" spans="1:13" x14ac:dyDescent="0.25">
      <c r="A43" s="111"/>
      <c r="B43" s="6" t="s">
        <v>50</v>
      </c>
      <c r="C43" s="29">
        <v>0</v>
      </c>
      <c r="D43" s="29">
        <v>0</v>
      </c>
      <c r="E43" s="29">
        <v>7828</v>
      </c>
      <c r="F43" s="29">
        <v>10520</v>
      </c>
      <c r="G43" s="29">
        <v>16802</v>
      </c>
      <c r="H43" s="29">
        <v>35150</v>
      </c>
      <c r="I43" s="30">
        <f t="shared" si="11"/>
        <v>100</v>
      </c>
      <c r="J43" s="29">
        <v>527</v>
      </c>
      <c r="K43" s="29">
        <v>527</v>
      </c>
      <c r="L43" s="30">
        <f t="shared" si="12"/>
        <v>100</v>
      </c>
      <c r="M43" s="45"/>
    </row>
    <row r="44" spans="1:13" x14ac:dyDescent="0.25">
      <c r="A44" s="111"/>
      <c r="B44" s="6" t="s">
        <v>51</v>
      </c>
      <c r="C44" s="29">
        <v>0</v>
      </c>
      <c r="D44" s="29">
        <v>0</v>
      </c>
      <c r="E44" s="29">
        <v>7680</v>
      </c>
      <c r="F44" s="29">
        <v>3821</v>
      </c>
      <c r="G44" s="29">
        <v>12537</v>
      </c>
      <c r="H44" s="29">
        <v>24038</v>
      </c>
      <c r="I44" s="30">
        <f t="shared" si="11"/>
        <v>100</v>
      </c>
      <c r="J44" s="29">
        <v>451</v>
      </c>
      <c r="K44" s="29">
        <v>451</v>
      </c>
      <c r="L44" s="30">
        <f t="shared" si="12"/>
        <v>100</v>
      </c>
      <c r="M44" s="45"/>
    </row>
    <row r="45" spans="1:13" x14ac:dyDescent="0.25">
      <c r="A45" s="111"/>
      <c r="B45" s="6" t="s">
        <v>52</v>
      </c>
      <c r="C45" s="29">
        <v>0</v>
      </c>
      <c r="D45" s="29">
        <v>0</v>
      </c>
      <c r="E45" s="29">
        <v>10993</v>
      </c>
      <c r="F45" s="29">
        <v>5934</v>
      </c>
      <c r="G45" s="29">
        <v>9251</v>
      </c>
      <c r="H45" s="29">
        <v>26178</v>
      </c>
      <c r="I45" s="30">
        <f>H45*100/SUM(C45:G45)</f>
        <v>100</v>
      </c>
      <c r="J45" s="29">
        <v>505</v>
      </c>
      <c r="K45" s="29">
        <v>505</v>
      </c>
      <c r="L45" s="30">
        <f t="shared" si="12"/>
        <v>100</v>
      </c>
      <c r="M45" s="45"/>
    </row>
    <row r="46" spans="1:13" x14ac:dyDescent="0.25">
      <c r="A46" s="112"/>
      <c r="B46" s="8" t="s">
        <v>24</v>
      </c>
      <c r="C46" s="31">
        <f>SUM(C40:C45)</f>
        <v>0</v>
      </c>
      <c r="D46" s="31">
        <f t="shared" ref="D46:H46" si="13">SUM(D40:D45)</f>
        <v>87139</v>
      </c>
      <c r="E46" s="31">
        <f t="shared" si="13"/>
        <v>46082</v>
      </c>
      <c r="F46" s="31">
        <f t="shared" si="13"/>
        <v>23558</v>
      </c>
      <c r="G46" s="31">
        <f t="shared" si="13"/>
        <v>58505</v>
      </c>
      <c r="H46" s="31">
        <f t="shared" si="13"/>
        <v>215284</v>
      </c>
      <c r="I46" s="7">
        <f>H46*100/SUM(C46:G46)</f>
        <v>100</v>
      </c>
      <c r="J46" s="31">
        <f>SUM(J40:J45)</f>
        <v>9180</v>
      </c>
      <c r="K46" s="31">
        <f>SUM(K40:K45)</f>
        <v>9180</v>
      </c>
      <c r="L46" s="7">
        <f>K46*100/J46</f>
        <v>100</v>
      </c>
      <c r="M46" s="45"/>
    </row>
    <row r="47" spans="1:13" x14ac:dyDescent="0.25">
      <c r="A47" s="110" t="s">
        <v>53</v>
      </c>
      <c r="B47" s="6" t="s">
        <v>54</v>
      </c>
      <c r="C47" s="29">
        <v>0</v>
      </c>
      <c r="D47" s="29">
        <v>0</v>
      </c>
      <c r="E47" s="29">
        <v>11037</v>
      </c>
      <c r="F47" s="29">
        <v>3773</v>
      </c>
      <c r="G47" s="29">
        <v>6402</v>
      </c>
      <c r="H47" s="29">
        <v>21187</v>
      </c>
      <c r="I47" s="30">
        <f>H47*100/SUM(C47:G47)</f>
        <v>99.882142183669615</v>
      </c>
      <c r="J47" s="29">
        <v>392</v>
      </c>
      <c r="K47" s="29">
        <v>392</v>
      </c>
      <c r="L47" s="30">
        <f>K47*100/J47</f>
        <v>100</v>
      </c>
      <c r="M47" s="45"/>
    </row>
    <row r="48" spans="1:13" x14ac:dyDescent="0.25">
      <c r="A48" s="111"/>
      <c r="B48" s="6" t="s">
        <v>55</v>
      </c>
      <c r="C48" s="29">
        <v>0</v>
      </c>
      <c r="D48" s="29">
        <v>0</v>
      </c>
      <c r="E48" s="29">
        <v>10298</v>
      </c>
      <c r="F48" s="29">
        <v>765</v>
      </c>
      <c r="G48" s="29">
        <v>11923</v>
      </c>
      <c r="H48" s="29">
        <v>22985</v>
      </c>
      <c r="I48" s="30">
        <f t="shared" ref="I48:I53" si="14">H48*100/SUM(C48:G48)</f>
        <v>99.995649525798314</v>
      </c>
      <c r="J48" s="29">
        <v>488</v>
      </c>
      <c r="K48" s="29">
        <v>488</v>
      </c>
      <c r="L48" s="30">
        <f t="shared" ref="L48:L53" si="15">K48*100/J48</f>
        <v>100</v>
      </c>
      <c r="M48" s="45"/>
    </row>
    <row r="49" spans="1:13" x14ac:dyDescent="0.25">
      <c r="A49" s="111"/>
      <c r="B49" s="6" t="s">
        <v>56</v>
      </c>
      <c r="C49" s="29">
        <v>0</v>
      </c>
      <c r="D49" s="29">
        <v>0</v>
      </c>
      <c r="E49" s="29">
        <v>8650</v>
      </c>
      <c r="F49" s="29">
        <v>3841</v>
      </c>
      <c r="G49" s="29">
        <v>17803</v>
      </c>
      <c r="H49" s="29">
        <v>30043</v>
      </c>
      <c r="I49" s="30">
        <f t="shared" si="14"/>
        <v>99.171453093021725</v>
      </c>
      <c r="J49" s="29">
        <v>1296</v>
      </c>
      <c r="K49" s="29">
        <v>1296</v>
      </c>
      <c r="L49" s="30">
        <f t="shared" si="15"/>
        <v>100</v>
      </c>
      <c r="M49" s="45"/>
    </row>
    <row r="50" spans="1:13" x14ac:dyDescent="0.25">
      <c r="A50" s="111"/>
      <c r="B50" s="6" t="s">
        <v>57</v>
      </c>
      <c r="C50" s="29">
        <v>0</v>
      </c>
      <c r="D50" s="29">
        <v>0</v>
      </c>
      <c r="E50" s="29">
        <v>4878</v>
      </c>
      <c r="F50" s="29">
        <v>4577</v>
      </c>
      <c r="G50" s="29">
        <v>14172</v>
      </c>
      <c r="H50" s="29">
        <v>21856</v>
      </c>
      <c r="I50" s="30">
        <f t="shared" si="14"/>
        <v>92.504338257078771</v>
      </c>
      <c r="J50" s="29">
        <v>463</v>
      </c>
      <c r="K50" s="29">
        <v>463</v>
      </c>
      <c r="L50" s="30">
        <f t="shared" si="15"/>
        <v>100</v>
      </c>
      <c r="M50" s="45"/>
    </row>
    <row r="51" spans="1:13" x14ac:dyDescent="0.25">
      <c r="A51" s="111"/>
      <c r="B51" s="6" t="s">
        <v>58</v>
      </c>
      <c r="C51" s="29">
        <v>0</v>
      </c>
      <c r="D51" s="29">
        <v>0</v>
      </c>
      <c r="E51" s="29">
        <v>16248</v>
      </c>
      <c r="F51" s="29">
        <v>7839</v>
      </c>
      <c r="G51" s="29">
        <v>14173</v>
      </c>
      <c r="H51" s="29">
        <v>38256</v>
      </c>
      <c r="I51" s="30">
        <f t="shared" si="14"/>
        <v>99.989545216936747</v>
      </c>
      <c r="J51" s="29">
        <v>534</v>
      </c>
      <c r="K51" s="29">
        <v>534</v>
      </c>
      <c r="L51" s="30">
        <f t="shared" si="15"/>
        <v>100</v>
      </c>
      <c r="M51" s="45"/>
    </row>
    <row r="52" spans="1:13" x14ac:dyDescent="0.25">
      <c r="A52" s="111"/>
      <c r="B52" s="6" t="s">
        <v>59</v>
      </c>
      <c r="C52" s="29">
        <v>111268</v>
      </c>
      <c r="D52" s="29">
        <v>0</v>
      </c>
      <c r="E52" s="29">
        <v>0</v>
      </c>
      <c r="F52" s="29">
        <v>0</v>
      </c>
      <c r="G52" s="29">
        <v>0</v>
      </c>
      <c r="H52" s="29">
        <v>111268</v>
      </c>
      <c r="I52" s="30">
        <f t="shared" si="14"/>
        <v>100</v>
      </c>
      <c r="J52" s="29">
        <v>3838</v>
      </c>
      <c r="K52" s="29">
        <v>3838</v>
      </c>
      <c r="L52" s="30">
        <f t="shared" si="15"/>
        <v>100</v>
      </c>
      <c r="M52" s="45"/>
    </row>
    <row r="53" spans="1:13" x14ac:dyDescent="0.25">
      <c r="A53" s="111"/>
      <c r="B53" s="6" t="s">
        <v>60</v>
      </c>
      <c r="C53" s="29">
        <v>0</v>
      </c>
      <c r="D53" s="29">
        <v>0</v>
      </c>
      <c r="E53" s="29">
        <v>11458</v>
      </c>
      <c r="F53" s="29">
        <v>15176</v>
      </c>
      <c r="G53" s="29">
        <v>17216</v>
      </c>
      <c r="H53" s="29">
        <v>43435</v>
      </c>
      <c r="I53" s="30">
        <f t="shared" si="14"/>
        <v>99.053591790193849</v>
      </c>
      <c r="J53" s="29">
        <v>2046</v>
      </c>
      <c r="K53" s="29">
        <v>2015</v>
      </c>
      <c r="L53" s="30">
        <f t="shared" si="15"/>
        <v>98.484848484848484</v>
      </c>
      <c r="M53" s="45"/>
    </row>
    <row r="54" spans="1:13" x14ac:dyDescent="0.25">
      <c r="A54" s="112"/>
      <c r="B54" s="8" t="s">
        <v>24</v>
      </c>
      <c r="C54" s="31">
        <f>SUM(C47:C53)</f>
        <v>111268</v>
      </c>
      <c r="D54" s="31">
        <f t="shared" ref="D54:H54" si="16">SUM(D47:D53)</f>
        <v>0</v>
      </c>
      <c r="E54" s="31">
        <f t="shared" si="16"/>
        <v>62569</v>
      </c>
      <c r="F54" s="31">
        <f t="shared" si="16"/>
        <v>35971</v>
      </c>
      <c r="G54" s="31">
        <f t="shared" si="16"/>
        <v>81689</v>
      </c>
      <c r="H54" s="31">
        <f t="shared" si="16"/>
        <v>289030</v>
      </c>
      <c r="I54" s="7">
        <f>H54*100/SUM(C54:G54)</f>
        <v>99.153679111620363</v>
      </c>
      <c r="J54" s="31">
        <f>SUM(J47:J53)</f>
        <v>9057</v>
      </c>
      <c r="K54" s="31">
        <f>SUM(K47:K53)</f>
        <v>9026</v>
      </c>
      <c r="L54" s="7">
        <f>K54*100/J54</f>
        <v>99.65772330793861</v>
      </c>
      <c r="M54" s="45"/>
    </row>
    <row r="55" spans="1:13" x14ac:dyDescent="0.25">
      <c r="A55" s="110" t="s">
        <v>61</v>
      </c>
      <c r="B55" s="6" t="s">
        <v>62</v>
      </c>
      <c r="C55" s="29">
        <v>0</v>
      </c>
      <c r="D55" s="29">
        <v>0</v>
      </c>
      <c r="E55" s="29">
        <v>11215</v>
      </c>
      <c r="F55" s="29">
        <v>4427</v>
      </c>
      <c r="G55" s="29">
        <v>11643</v>
      </c>
      <c r="H55" s="29">
        <v>27258</v>
      </c>
      <c r="I55" s="30">
        <f>H55*100/SUM(C55:G55)</f>
        <v>99.901044529961524</v>
      </c>
      <c r="J55" s="29">
        <v>713</v>
      </c>
      <c r="K55" s="29">
        <v>713</v>
      </c>
      <c r="L55" s="30">
        <f>K55*100/J55</f>
        <v>100</v>
      </c>
      <c r="M55" s="45"/>
    </row>
    <row r="56" spans="1:13" x14ac:dyDescent="0.25">
      <c r="A56" s="111"/>
      <c r="B56" s="6" t="s">
        <v>63</v>
      </c>
      <c r="C56" s="29">
        <v>0</v>
      </c>
      <c r="D56" s="29">
        <v>0</v>
      </c>
      <c r="E56" s="29">
        <v>1780</v>
      </c>
      <c r="F56" s="29">
        <v>2337</v>
      </c>
      <c r="G56" s="29">
        <v>5307</v>
      </c>
      <c r="H56" s="29">
        <v>9408</v>
      </c>
      <c r="I56" s="30">
        <v>99.83</v>
      </c>
      <c r="J56" s="29">
        <v>202</v>
      </c>
      <c r="K56" s="29">
        <v>202</v>
      </c>
      <c r="L56" s="30">
        <v>100</v>
      </c>
      <c r="M56" s="45"/>
    </row>
    <row r="57" spans="1:13" x14ac:dyDescent="0.25">
      <c r="A57" s="111"/>
      <c r="B57" s="6" t="s">
        <v>64</v>
      </c>
      <c r="C57" s="29">
        <v>0</v>
      </c>
      <c r="D57" s="29">
        <v>0</v>
      </c>
      <c r="E57" s="29">
        <v>4827</v>
      </c>
      <c r="F57" s="29">
        <v>4177</v>
      </c>
      <c r="G57" s="29">
        <v>15390</v>
      </c>
      <c r="H57" s="29">
        <v>24374</v>
      </c>
      <c r="I57" s="30">
        <f t="shared" ref="I57:I58" si="17">H57*100/SUM(C57:G57)</f>
        <v>99.918012626055585</v>
      </c>
      <c r="J57" s="29">
        <v>569</v>
      </c>
      <c r="K57" s="29">
        <v>569</v>
      </c>
      <c r="L57" s="30">
        <f t="shared" ref="L57:L58" si="18">K57*100/J57</f>
        <v>100</v>
      </c>
      <c r="M57" s="45"/>
    </row>
    <row r="58" spans="1:13" x14ac:dyDescent="0.25">
      <c r="A58" s="111"/>
      <c r="B58" s="6" t="s">
        <v>65</v>
      </c>
      <c r="C58" s="29">
        <v>0</v>
      </c>
      <c r="D58" s="29">
        <v>0</v>
      </c>
      <c r="E58" s="29">
        <v>24789</v>
      </c>
      <c r="F58" s="29">
        <v>3879</v>
      </c>
      <c r="G58" s="29">
        <v>14821</v>
      </c>
      <c r="H58" s="29">
        <v>43461</v>
      </c>
      <c r="I58" s="30">
        <f t="shared" si="17"/>
        <v>99.935615902871987</v>
      </c>
      <c r="J58" s="29">
        <v>709</v>
      </c>
      <c r="K58" s="29">
        <v>709</v>
      </c>
      <c r="L58" s="30">
        <f t="shared" si="18"/>
        <v>100</v>
      </c>
      <c r="M58" s="45"/>
    </row>
    <row r="59" spans="1:13" x14ac:dyDescent="0.25">
      <c r="A59" s="112"/>
      <c r="B59" s="8" t="s">
        <v>24</v>
      </c>
      <c r="C59" s="31">
        <f>SUM(C55:C58)</f>
        <v>0</v>
      </c>
      <c r="D59" s="31">
        <f t="shared" ref="D59:G59" si="19">SUM(D55:D58)</f>
        <v>0</v>
      </c>
      <c r="E59" s="31">
        <f t="shared" si="19"/>
        <v>42611</v>
      </c>
      <c r="F59" s="31">
        <f t="shared" si="19"/>
        <v>14820</v>
      </c>
      <c r="G59" s="31">
        <f t="shared" si="19"/>
        <v>47161</v>
      </c>
      <c r="H59" s="31">
        <f>SUM(H55:H58)</f>
        <v>104501</v>
      </c>
      <c r="I59" s="7">
        <f>H59*100/SUM(C59:G59)</f>
        <v>99.912995257763498</v>
      </c>
      <c r="J59" s="31">
        <f>SUM(J55:J58)</f>
        <v>2193</v>
      </c>
      <c r="K59" s="31">
        <f>SUM(K55:K58)</f>
        <v>2193</v>
      </c>
      <c r="L59" s="7">
        <f>K59*100/J59</f>
        <v>100</v>
      </c>
      <c r="M59" s="45"/>
    </row>
    <row r="60" spans="1:13" x14ac:dyDescent="0.25">
      <c r="A60" s="110" t="s">
        <v>66</v>
      </c>
      <c r="B60" s="6" t="s">
        <v>67</v>
      </c>
      <c r="C60" s="29">
        <v>0</v>
      </c>
      <c r="D60" s="29">
        <v>0</v>
      </c>
      <c r="E60" s="29">
        <v>34875</v>
      </c>
      <c r="F60" s="29">
        <v>2185</v>
      </c>
      <c r="G60" s="29">
        <v>14437</v>
      </c>
      <c r="H60" s="29">
        <v>50800</v>
      </c>
      <c r="I60" s="30">
        <f>H60*100/SUM(C60:G60)</f>
        <v>98.646523098432922</v>
      </c>
      <c r="J60" s="29">
        <v>27389</v>
      </c>
      <c r="K60" s="29">
        <v>26692</v>
      </c>
      <c r="L60" s="30">
        <f>K60*100/J60</f>
        <v>97.455182737595379</v>
      </c>
      <c r="M60" s="45"/>
    </row>
    <row r="61" spans="1:13" x14ac:dyDescent="0.25">
      <c r="A61" s="111"/>
      <c r="B61" s="6" t="s">
        <v>68</v>
      </c>
      <c r="C61" s="29">
        <v>0</v>
      </c>
      <c r="D61" s="29">
        <v>0</v>
      </c>
      <c r="E61" s="29">
        <v>20041</v>
      </c>
      <c r="F61" s="29">
        <v>6503</v>
      </c>
      <c r="G61" s="29">
        <v>11607</v>
      </c>
      <c r="H61" s="29">
        <v>38151</v>
      </c>
      <c r="I61" s="30">
        <f t="shared" ref="I61:I63" si="20">H61*100/SUM(C61:G61)</f>
        <v>100</v>
      </c>
      <c r="J61" s="29">
        <v>905</v>
      </c>
      <c r="K61" s="29">
        <v>905</v>
      </c>
      <c r="L61" s="30">
        <f t="shared" ref="L61:L63" si="21">K61*100/J61</f>
        <v>100</v>
      </c>
      <c r="M61" s="45"/>
    </row>
    <row r="62" spans="1:13" x14ac:dyDescent="0.25">
      <c r="A62" s="111"/>
      <c r="B62" s="6" t="s">
        <v>69</v>
      </c>
      <c r="C62" s="29">
        <v>0</v>
      </c>
      <c r="D62" s="29">
        <v>0</v>
      </c>
      <c r="E62" s="29">
        <v>3197</v>
      </c>
      <c r="F62" s="29">
        <v>0</v>
      </c>
      <c r="G62" s="29">
        <v>4216</v>
      </c>
      <c r="H62" s="29">
        <v>7413</v>
      </c>
      <c r="I62" s="30">
        <f t="shared" si="20"/>
        <v>100</v>
      </c>
      <c r="J62" s="29">
        <v>3364</v>
      </c>
      <c r="K62" s="29">
        <v>3364</v>
      </c>
      <c r="L62" s="30">
        <f t="shared" si="21"/>
        <v>100</v>
      </c>
      <c r="M62" s="45"/>
    </row>
    <row r="63" spans="1:13" x14ac:dyDescent="0.25">
      <c r="A63" s="111"/>
      <c r="B63" s="6" t="s">
        <v>70</v>
      </c>
      <c r="C63" s="29">
        <v>0</v>
      </c>
      <c r="D63" s="29">
        <v>0</v>
      </c>
      <c r="E63" s="29">
        <v>25002</v>
      </c>
      <c r="F63" s="29">
        <v>7105</v>
      </c>
      <c r="G63" s="29">
        <v>11881</v>
      </c>
      <c r="H63" s="29">
        <v>43988</v>
      </c>
      <c r="I63" s="30">
        <f t="shared" si="20"/>
        <v>100</v>
      </c>
      <c r="J63" s="29">
        <v>21767</v>
      </c>
      <c r="K63" s="29">
        <v>21004</v>
      </c>
      <c r="L63" s="30">
        <f t="shared" si="21"/>
        <v>96.494693802545143</v>
      </c>
      <c r="M63" s="45"/>
    </row>
    <row r="64" spans="1:13" x14ac:dyDescent="0.25">
      <c r="A64" s="112"/>
      <c r="B64" s="8" t="s">
        <v>24</v>
      </c>
      <c r="C64" s="31">
        <f>SUM(C60:C63)</f>
        <v>0</v>
      </c>
      <c r="D64" s="31">
        <f t="shared" ref="D64:H64" si="22">SUM(D60:D63)</f>
        <v>0</v>
      </c>
      <c r="E64" s="31">
        <f t="shared" si="22"/>
        <v>83115</v>
      </c>
      <c r="F64" s="31">
        <f t="shared" si="22"/>
        <v>15793</v>
      </c>
      <c r="G64" s="31">
        <f t="shared" si="22"/>
        <v>42141</v>
      </c>
      <c r="H64" s="31">
        <f t="shared" si="22"/>
        <v>140352</v>
      </c>
      <c r="I64" s="7">
        <f>H64*100/SUM(C64:G64)</f>
        <v>99.505845486320354</v>
      </c>
      <c r="J64" s="31">
        <f>SUM(J60:J63)</f>
        <v>53425</v>
      </c>
      <c r="K64" s="31">
        <f>SUM(K60:K63)</f>
        <v>51965</v>
      </c>
      <c r="L64" s="7">
        <f>K64*100/J64</f>
        <v>97.267197005147409</v>
      </c>
      <c r="M64" s="45"/>
    </row>
    <row r="65" spans="1:13" x14ac:dyDescent="0.25">
      <c r="A65" s="110" t="s">
        <v>71</v>
      </c>
      <c r="B65" s="6" t="s">
        <v>72</v>
      </c>
      <c r="C65" s="29">
        <v>0</v>
      </c>
      <c r="D65" s="29">
        <v>0</v>
      </c>
      <c r="E65" s="29">
        <v>9280</v>
      </c>
      <c r="F65" s="29">
        <v>1770</v>
      </c>
      <c r="G65" s="29">
        <v>14647</v>
      </c>
      <c r="H65" s="29">
        <v>22942</v>
      </c>
      <c r="I65" s="30">
        <f>H65*100/SUM(C65:G65)</f>
        <v>89.278904152235668</v>
      </c>
      <c r="J65" s="29">
        <v>464</v>
      </c>
      <c r="K65" s="29">
        <v>435</v>
      </c>
      <c r="L65" s="30">
        <f>K65*100/J65</f>
        <v>93.75</v>
      </c>
      <c r="M65" s="45"/>
    </row>
    <row r="66" spans="1:13" x14ac:dyDescent="0.25">
      <c r="A66" s="111"/>
      <c r="B66" s="6" t="s">
        <v>73</v>
      </c>
      <c r="C66" s="29">
        <v>0</v>
      </c>
      <c r="D66" s="29">
        <v>0</v>
      </c>
      <c r="E66" s="29">
        <v>5321</v>
      </c>
      <c r="F66" s="29">
        <v>2870</v>
      </c>
      <c r="G66" s="29">
        <v>6923</v>
      </c>
      <c r="H66" s="29">
        <v>14657</v>
      </c>
      <c r="I66" s="30">
        <f t="shared" ref="I66:I70" si="23">H66*100/SUM(C66:G66)</f>
        <v>96.976313351859204</v>
      </c>
      <c r="J66" s="29">
        <v>306</v>
      </c>
      <c r="K66" s="29">
        <v>306</v>
      </c>
      <c r="L66" s="30">
        <f t="shared" ref="L66:L70" si="24">K66*100/J66</f>
        <v>100</v>
      </c>
      <c r="M66" s="45"/>
    </row>
    <row r="67" spans="1:13" x14ac:dyDescent="0.25">
      <c r="A67" s="111"/>
      <c r="B67" s="6" t="s">
        <v>74</v>
      </c>
      <c r="C67" s="29">
        <v>0</v>
      </c>
      <c r="D67" s="29">
        <v>0</v>
      </c>
      <c r="E67" s="29">
        <v>5981</v>
      </c>
      <c r="F67" s="29">
        <v>1439</v>
      </c>
      <c r="G67" s="29">
        <v>11518</v>
      </c>
      <c r="H67" s="29">
        <v>18938</v>
      </c>
      <c r="I67" s="30">
        <f t="shared" si="23"/>
        <v>100</v>
      </c>
      <c r="J67" s="29">
        <v>552</v>
      </c>
      <c r="K67" s="29">
        <v>552</v>
      </c>
      <c r="L67" s="30">
        <f t="shared" si="24"/>
        <v>100</v>
      </c>
      <c r="M67" s="45"/>
    </row>
    <row r="68" spans="1:13" x14ac:dyDescent="0.25">
      <c r="A68" s="111"/>
      <c r="B68" s="6" t="s">
        <v>75</v>
      </c>
      <c r="C68" s="29">
        <v>0</v>
      </c>
      <c r="D68" s="29">
        <v>0</v>
      </c>
      <c r="E68" s="29">
        <v>27049</v>
      </c>
      <c r="F68" s="29">
        <v>1172</v>
      </c>
      <c r="G68" s="29">
        <v>12008</v>
      </c>
      <c r="H68" s="29">
        <v>40529</v>
      </c>
      <c r="I68" s="30">
        <f t="shared" si="23"/>
        <v>100.7457306917895</v>
      </c>
      <c r="J68" s="29">
        <v>1925</v>
      </c>
      <c r="K68" s="29">
        <v>1925</v>
      </c>
      <c r="L68" s="30">
        <f t="shared" si="24"/>
        <v>100</v>
      </c>
      <c r="M68" s="45"/>
    </row>
    <row r="69" spans="1:13" x14ac:dyDescent="0.25">
      <c r="A69" s="111"/>
      <c r="B69" s="6" t="s">
        <v>76</v>
      </c>
      <c r="C69" s="29">
        <v>0</v>
      </c>
      <c r="D69" s="29">
        <v>0</v>
      </c>
      <c r="E69" s="29">
        <v>22456</v>
      </c>
      <c r="F69" s="29">
        <v>0</v>
      </c>
      <c r="G69" s="29">
        <v>0</v>
      </c>
      <c r="H69" s="29">
        <v>22456</v>
      </c>
      <c r="I69" s="30">
        <f t="shared" si="23"/>
        <v>100</v>
      </c>
      <c r="J69" s="29">
        <v>268</v>
      </c>
      <c r="K69" s="29">
        <v>268</v>
      </c>
      <c r="L69" s="30">
        <f t="shared" si="24"/>
        <v>100</v>
      </c>
      <c r="M69" s="45"/>
    </row>
    <row r="70" spans="1:13" x14ac:dyDescent="0.25">
      <c r="A70" s="111"/>
      <c r="B70" s="6" t="s">
        <v>77</v>
      </c>
      <c r="C70" s="29">
        <v>0</v>
      </c>
      <c r="D70" s="29">
        <v>0</v>
      </c>
      <c r="E70" s="29">
        <v>6510</v>
      </c>
      <c r="F70" s="29">
        <v>13930</v>
      </c>
      <c r="G70" s="29">
        <v>92200</v>
      </c>
      <c r="H70" s="29">
        <v>111685</v>
      </c>
      <c r="I70" s="30">
        <f t="shared" si="23"/>
        <v>99.152166193181813</v>
      </c>
      <c r="J70" s="29">
        <v>322</v>
      </c>
      <c r="K70" s="29">
        <v>305</v>
      </c>
      <c r="L70" s="30">
        <f t="shared" si="24"/>
        <v>94.720496894409933</v>
      </c>
      <c r="M70" s="45"/>
    </row>
    <row r="71" spans="1:13" x14ac:dyDescent="0.25">
      <c r="A71" s="112"/>
      <c r="B71" s="8" t="s">
        <v>24</v>
      </c>
      <c r="C71" s="31">
        <f>SUM(C65:C70)</f>
        <v>0</v>
      </c>
      <c r="D71" s="31">
        <f t="shared" ref="D71:H71" si="25">SUM(D65:D70)</f>
        <v>0</v>
      </c>
      <c r="E71" s="31">
        <f t="shared" si="25"/>
        <v>76597</v>
      </c>
      <c r="F71" s="31">
        <f t="shared" si="25"/>
        <v>21181</v>
      </c>
      <c r="G71" s="31">
        <f t="shared" si="25"/>
        <v>137296</v>
      </c>
      <c r="H71" s="31">
        <f t="shared" si="25"/>
        <v>231207</v>
      </c>
      <c r="I71" s="7">
        <f>H71*100/(SUM(C71:G71))</f>
        <v>98.354986089486715</v>
      </c>
      <c r="J71" s="31">
        <f>SUM(J65:J70)</f>
        <v>3837</v>
      </c>
      <c r="K71" s="31">
        <f>SUM(K65:K70)</f>
        <v>3791</v>
      </c>
      <c r="L71" s="7">
        <f>K71*100/J71</f>
        <v>98.801146729215532</v>
      </c>
      <c r="M71" s="45"/>
    </row>
    <row r="72" spans="1:13" x14ac:dyDescent="0.25">
      <c r="A72" s="110" t="s">
        <v>78</v>
      </c>
      <c r="B72" s="6" t="s">
        <v>79</v>
      </c>
      <c r="C72" s="29">
        <v>0</v>
      </c>
      <c r="D72" s="29">
        <v>0</v>
      </c>
      <c r="E72" s="29">
        <v>18008</v>
      </c>
      <c r="F72" s="29">
        <v>560</v>
      </c>
      <c r="G72" s="29">
        <v>5424</v>
      </c>
      <c r="H72" s="29">
        <v>23290</v>
      </c>
      <c r="I72" s="30">
        <f>H72*100/SUM(C72:G72)</f>
        <v>97.074024674891632</v>
      </c>
      <c r="J72" s="89" t="s">
        <v>825</v>
      </c>
      <c r="K72" s="89" t="s">
        <v>825</v>
      </c>
      <c r="L72" s="53"/>
      <c r="M72" s="45"/>
    </row>
    <row r="73" spans="1:13" x14ac:dyDescent="0.25">
      <c r="A73" s="111"/>
      <c r="B73" s="6" t="s">
        <v>80</v>
      </c>
      <c r="C73" s="29">
        <v>0</v>
      </c>
      <c r="D73" s="29">
        <v>0</v>
      </c>
      <c r="E73" s="29">
        <v>10626</v>
      </c>
      <c r="F73" s="29">
        <v>3521</v>
      </c>
      <c r="G73" s="29">
        <v>20400</v>
      </c>
      <c r="H73" s="29">
        <v>34547</v>
      </c>
      <c r="I73" s="30">
        <f t="shared" ref="I73:I78" si="26">H73*100/SUM(C73:G73)</f>
        <v>100</v>
      </c>
      <c r="J73" s="29">
        <v>381</v>
      </c>
      <c r="K73" s="29">
        <v>381</v>
      </c>
      <c r="L73" s="30">
        <f>K73*100/J73</f>
        <v>100</v>
      </c>
      <c r="M73" s="45"/>
    </row>
    <row r="74" spans="1:13" x14ac:dyDescent="0.25">
      <c r="A74" s="111"/>
      <c r="B74" s="6" t="s">
        <v>81</v>
      </c>
      <c r="C74" s="29">
        <v>0</v>
      </c>
      <c r="D74" s="29">
        <v>0</v>
      </c>
      <c r="E74" s="29">
        <v>5847</v>
      </c>
      <c r="F74" s="29">
        <v>694</v>
      </c>
      <c r="G74" s="29">
        <v>9782</v>
      </c>
      <c r="H74" s="29">
        <v>16169</v>
      </c>
      <c r="I74" s="30">
        <f t="shared" si="26"/>
        <v>99.05654597806776</v>
      </c>
      <c r="J74" s="29">
        <v>232</v>
      </c>
      <c r="K74" s="29">
        <v>232</v>
      </c>
      <c r="L74" s="30">
        <f>K74*100/J74</f>
        <v>100</v>
      </c>
      <c r="M74" s="45"/>
    </row>
    <row r="75" spans="1:13" x14ac:dyDescent="0.25">
      <c r="A75" s="111"/>
      <c r="B75" s="6" t="s">
        <v>82</v>
      </c>
      <c r="C75" s="29">
        <v>0</v>
      </c>
      <c r="D75" s="29">
        <v>0</v>
      </c>
      <c r="E75" s="29">
        <v>14130</v>
      </c>
      <c r="F75" s="29">
        <v>610</v>
      </c>
      <c r="G75" s="29">
        <v>8192</v>
      </c>
      <c r="H75" s="29">
        <v>22932</v>
      </c>
      <c r="I75" s="30">
        <f t="shared" si="26"/>
        <v>100</v>
      </c>
      <c r="J75" s="29">
        <v>350</v>
      </c>
      <c r="K75" s="29">
        <v>350</v>
      </c>
      <c r="L75" s="30">
        <f t="shared" ref="L75:L79" si="27">K75*100/J75</f>
        <v>100</v>
      </c>
      <c r="M75" s="45"/>
    </row>
    <row r="76" spans="1:13" x14ac:dyDescent="0.25">
      <c r="A76" s="111"/>
      <c r="B76" s="6" t="s">
        <v>83</v>
      </c>
      <c r="C76" s="29">
        <v>0</v>
      </c>
      <c r="D76" s="29">
        <v>0</v>
      </c>
      <c r="E76" s="29">
        <v>19265</v>
      </c>
      <c r="F76" s="29">
        <v>3096</v>
      </c>
      <c r="G76" s="29">
        <v>10185</v>
      </c>
      <c r="H76" s="29">
        <v>32546</v>
      </c>
      <c r="I76" s="30">
        <f t="shared" si="26"/>
        <v>100</v>
      </c>
      <c r="J76" s="29">
        <v>764</v>
      </c>
      <c r="K76" s="29">
        <v>764</v>
      </c>
      <c r="L76" s="30">
        <f t="shared" si="27"/>
        <v>100</v>
      </c>
      <c r="M76" s="45"/>
    </row>
    <row r="77" spans="1:13" x14ac:dyDescent="0.25">
      <c r="A77" s="111"/>
      <c r="B77" s="6" t="s">
        <v>84</v>
      </c>
      <c r="C77" s="29">
        <v>0</v>
      </c>
      <c r="D77" s="29">
        <v>0</v>
      </c>
      <c r="E77" s="29">
        <v>21933</v>
      </c>
      <c r="F77" s="29">
        <v>3164</v>
      </c>
      <c r="G77" s="29">
        <v>11809</v>
      </c>
      <c r="H77" s="29">
        <v>36906</v>
      </c>
      <c r="I77" s="30">
        <f t="shared" si="26"/>
        <v>100</v>
      </c>
      <c r="J77" s="29">
        <v>739</v>
      </c>
      <c r="K77" s="29">
        <v>739</v>
      </c>
      <c r="L77" s="30">
        <f t="shared" si="27"/>
        <v>100</v>
      </c>
      <c r="M77" s="45"/>
    </row>
    <row r="78" spans="1:13" x14ac:dyDescent="0.25">
      <c r="A78" s="111"/>
      <c r="B78" s="6" t="s">
        <v>85</v>
      </c>
      <c r="C78" s="6">
        <v>544386</v>
      </c>
      <c r="D78" s="6">
        <v>0</v>
      </c>
      <c r="E78" s="6">
        <v>10867</v>
      </c>
      <c r="F78" s="6">
        <v>0</v>
      </c>
      <c r="G78" s="6">
        <v>0</v>
      </c>
      <c r="H78" s="6">
        <v>549700</v>
      </c>
      <c r="I78" s="30">
        <f t="shared" si="26"/>
        <v>98.999915353901741</v>
      </c>
      <c r="J78" s="6">
        <v>350350</v>
      </c>
      <c r="K78" s="6">
        <v>340795</v>
      </c>
      <c r="L78" s="30">
        <f t="shared" si="27"/>
        <v>97.272727272727266</v>
      </c>
      <c r="M78" s="45"/>
    </row>
    <row r="79" spans="1:13" x14ac:dyDescent="0.25">
      <c r="A79" s="111"/>
      <c r="B79" s="6" t="s">
        <v>86</v>
      </c>
      <c r="C79" s="29">
        <v>0</v>
      </c>
      <c r="D79" s="29">
        <v>0</v>
      </c>
      <c r="E79" s="29">
        <v>17120</v>
      </c>
      <c r="F79" s="29">
        <v>38703</v>
      </c>
      <c r="G79" s="29">
        <v>49286</v>
      </c>
      <c r="H79" s="29">
        <v>105109</v>
      </c>
      <c r="I79" s="30">
        <f>H79*100/SUM(C79:G79)</f>
        <v>100</v>
      </c>
      <c r="J79" s="29">
        <v>970</v>
      </c>
      <c r="K79" s="29">
        <v>970</v>
      </c>
      <c r="L79" s="30">
        <f t="shared" si="27"/>
        <v>100</v>
      </c>
      <c r="M79" s="45"/>
    </row>
    <row r="80" spans="1:13" ht="18.75" customHeight="1" x14ac:dyDescent="0.25">
      <c r="A80" s="112"/>
      <c r="B80" s="8" t="s">
        <v>24</v>
      </c>
      <c r="C80" s="31">
        <f>SUM(C72:C79)</f>
        <v>544386</v>
      </c>
      <c r="D80" s="31">
        <f t="shared" ref="D80:H80" si="28">SUM(D72:D79)</f>
        <v>0</v>
      </c>
      <c r="E80" s="31">
        <f t="shared" si="28"/>
        <v>117796</v>
      </c>
      <c r="F80" s="31">
        <f t="shared" si="28"/>
        <v>50348</v>
      </c>
      <c r="G80" s="31">
        <f t="shared" si="28"/>
        <v>115078</v>
      </c>
      <c r="H80" s="31">
        <f t="shared" si="28"/>
        <v>821199</v>
      </c>
      <c r="I80" s="7">
        <f>H80*100/SUM(C80:G80)</f>
        <v>99.225599559211602</v>
      </c>
      <c r="J80" s="31">
        <f>SUM(J72:J79)</f>
        <v>353786</v>
      </c>
      <c r="K80" s="31">
        <f>SUM(K72:K79)</f>
        <v>344231</v>
      </c>
      <c r="L80" s="7">
        <f>K80*100/J80</f>
        <v>97.299214779555996</v>
      </c>
      <c r="M80" s="45"/>
    </row>
    <row r="81" spans="1:13" ht="27.75" customHeight="1" x14ac:dyDescent="0.25">
      <c r="A81" s="46"/>
      <c r="B81" s="8" t="s">
        <v>87</v>
      </c>
      <c r="C81" s="31">
        <f>SUM(C18,C25,C33,C39,C46,C54,C59,C64,C71,C80)</f>
        <v>1135178</v>
      </c>
      <c r="D81" s="31">
        <f t="shared" ref="D81:H81" si="29">SUM(D18,D25,D33,D39,D46,D54,D59,D64,D71,D80)</f>
        <v>193650</v>
      </c>
      <c r="E81" s="31">
        <f t="shared" si="29"/>
        <v>728448</v>
      </c>
      <c r="F81" s="31">
        <f t="shared" si="29"/>
        <v>307718</v>
      </c>
      <c r="G81" s="31">
        <f t="shared" si="29"/>
        <v>685960</v>
      </c>
      <c r="H81" s="31">
        <f t="shared" si="29"/>
        <v>3032697</v>
      </c>
      <c r="I81" s="7">
        <f>H81*100/SUM(C81:G81)</f>
        <v>99.401597008673349</v>
      </c>
      <c r="J81" s="31">
        <f>SUM(J18,J25,J33,J39,J46,J54,J59,J64,J71,J80)</f>
        <v>490327</v>
      </c>
      <c r="K81" s="31">
        <f>SUM(K18,K25,K33,K39,K46,K54,K59,K64,K71,K80)</f>
        <v>478517</v>
      </c>
      <c r="L81" s="7">
        <f>K81*100/J81</f>
        <v>97.591403288009843</v>
      </c>
      <c r="M81" s="45"/>
    </row>
    <row r="82" spans="1:13" x14ac:dyDescent="0.25">
      <c r="A82" s="96" t="s">
        <v>1</v>
      </c>
      <c r="B82" s="96"/>
      <c r="C82" s="96"/>
      <c r="D82" s="96"/>
      <c r="E82" s="96"/>
      <c r="F82" s="96"/>
      <c r="G82" s="96"/>
      <c r="H82" s="96"/>
      <c r="I82" s="96"/>
      <c r="J82" s="96"/>
      <c r="K82" s="96"/>
      <c r="L82" s="96"/>
      <c r="M82" s="96"/>
    </row>
    <row r="83" spans="1:13" x14ac:dyDescent="0.25">
      <c r="A83" s="96" t="s">
        <v>1</v>
      </c>
      <c r="B83" s="96"/>
      <c r="C83" s="96"/>
      <c r="D83" s="96"/>
      <c r="E83" s="96"/>
      <c r="F83" s="96"/>
      <c r="G83" s="96"/>
      <c r="H83" s="96"/>
      <c r="I83" s="96"/>
      <c r="J83" s="96"/>
      <c r="K83" s="96"/>
      <c r="L83" s="96"/>
      <c r="M83" s="96"/>
    </row>
  </sheetData>
  <mergeCells count="31">
    <mergeCell ref="A26:A33"/>
    <mergeCell ref="A34:A39"/>
    <mergeCell ref="A40:A46"/>
    <mergeCell ref="A82:M82"/>
    <mergeCell ref="A83:M83"/>
    <mergeCell ref="A47:A54"/>
    <mergeCell ref="A55:A59"/>
    <mergeCell ref="A60:A64"/>
    <mergeCell ref="A65:A71"/>
    <mergeCell ref="A72:A80"/>
    <mergeCell ref="I8:I10"/>
    <mergeCell ref="K8:K10"/>
    <mergeCell ref="L8:L10"/>
    <mergeCell ref="A11:A18"/>
    <mergeCell ref="A19:A25"/>
    <mergeCell ref="A3:B3"/>
    <mergeCell ref="C3:D3"/>
    <mergeCell ref="A4:M4"/>
    <mergeCell ref="A1:M1"/>
    <mergeCell ref="A5:A10"/>
    <mergeCell ref="B5:B10"/>
    <mergeCell ref="C5:G7"/>
    <mergeCell ref="H5:I7"/>
    <mergeCell ref="J5:J10"/>
    <mergeCell ref="K5:L7"/>
    <mergeCell ref="C8:C10"/>
    <mergeCell ref="D8:D10"/>
    <mergeCell ref="E8:E10"/>
    <mergeCell ref="F8:F10"/>
    <mergeCell ref="G8:G10"/>
    <mergeCell ref="H8:H10"/>
  </mergeCells>
  <pageMargins left="0.7" right="0.7" top="0.75" bottom="0.75" header="0.3" footer="0.3"/>
  <pageSetup paperSize="9" orientation="portrait" r:id="rId1"/>
  <ignoredErrors>
    <ignoredError sqref="I18 I33 I39 I46 I54 I59 I64 I71 I80:I81 I2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showGridLines="0" workbookViewId="0">
      <pane xSplit="3" ySplit="15" topLeftCell="D16" activePane="bottomRight" state="frozen"/>
      <selection pane="topRight" activeCell="D1" sqref="D1"/>
      <selection pane="bottomLeft" activeCell="A16" sqref="A16"/>
      <selection pane="bottomRight" activeCell="K190" sqref="K190"/>
    </sheetView>
  </sheetViews>
  <sheetFormatPr defaultRowHeight="15" x14ac:dyDescent="0.25"/>
  <cols>
    <col min="1" max="1" width="19" style="9" customWidth="1"/>
    <col min="2" max="2" width="14.42578125" style="9" customWidth="1"/>
    <col min="3" max="3" width="29" style="9" customWidth="1"/>
    <col min="4" max="4" width="15.28515625" style="9" customWidth="1"/>
    <col min="5" max="5" width="17.7109375" style="9" customWidth="1"/>
    <col min="6" max="6" width="16" style="9" customWidth="1"/>
    <col min="7" max="11" width="9.85546875" style="9" customWidth="1"/>
    <col min="12" max="12" width="9.140625" style="9" customWidth="1"/>
    <col min="13" max="13" width="9.85546875" style="9" customWidth="1"/>
    <col min="14" max="14" width="9.140625" style="9" customWidth="1"/>
    <col min="15" max="16" width="9.85546875" style="9" customWidth="1"/>
    <col min="17" max="17" width="25.140625" style="9" customWidth="1"/>
    <col min="18" max="18" width="67" style="9" customWidth="1"/>
    <col min="19" max="16384" width="9.140625" style="9"/>
  </cols>
  <sheetData>
    <row r="1" spans="1:18" ht="19.5" x14ac:dyDescent="0.25">
      <c r="A1" s="114" t="s">
        <v>392</v>
      </c>
      <c r="B1" s="114"/>
      <c r="C1" s="114"/>
      <c r="D1" s="114"/>
      <c r="E1" s="114"/>
      <c r="F1" s="114"/>
      <c r="G1" s="114"/>
      <c r="H1" s="114"/>
      <c r="I1" s="114"/>
      <c r="J1" s="114"/>
      <c r="K1" s="114"/>
      <c r="L1" s="114"/>
      <c r="M1" s="114"/>
      <c r="N1" s="114"/>
      <c r="O1" s="114"/>
      <c r="P1" s="114"/>
      <c r="Q1" s="114"/>
      <c r="R1" s="114"/>
    </row>
    <row r="2" spans="1:18" x14ac:dyDescent="0.25">
      <c r="A2" s="170" t="s">
        <v>1</v>
      </c>
      <c r="B2" s="170"/>
      <c r="C2" s="170"/>
      <c r="D2" s="170"/>
      <c r="E2" s="170"/>
      <c r="F2" s="170"/>
      <c r="G2" s="170"/>
      <c r="H2" s="170"/>
      <c r="I2" s="170"/>
      <c r="J2" s="170"/>
      <c r="K2" s="170"/>
      <c r="L2" s="170"/>
      <c r="M2" s="170"/>
      <c r="N2" s="170"/>
      <c r="O2" s="170"/>
      <c r="P2" s="170"/>
      <c r="Q2" s="170"/>
      <c r="R2" s="170"/>
    </row>
    <row r="3" spans="1:18" x14ac:dyDescent="0.25">
      <c r="A3" s="167" t="s">
        <v>3</v>
      </c>
      <c r="B3" s="167" t="s">
        <v>4</v>
      </c>
      <c r="C3" s="167" t="s">
        <v>393</v>
      </c>
      <c r="D3" s="167" t="s">
        <v>394</v>
      </c>
      <c r="E3" s="167" t="s">
        <v>395</v>
      </c>
      <c r="F3" s="167" t="s">
        <v>396</v>
      </c>
      <c r="G3" s="171" t="s">
        <v>397</v>
      </c>
      <c r="H3" s="172"/>
      <c r="I3" s="172"/>
      <c r="J3" s="172"/>
      <c r="K3" s="172"/>
      <c r="L3" s="172"/>
      <c r="M3" s="172"/>
      <c r="N3" s="172"/>
      <c r="O3" s="172"/>
      <c r="P3" s="172"/>
      <c r="Q3" s="173"/>
      <c r="R3" s="74"/>
    </row>
    <row r="4" spans="1:18" x14ac:dyDescent="0.25">
      <c r="A4" s="168"/>
      <c r="B4" s="168"/>
      <c r="C4" s="168"/>
      <c r="D4" s="168"/>
      <c r="E4" s="168"/>
      <c r="F4" s="168"/>
      <c r="G4" s="174"/>
      <c r="H4" s="175"/>
      <c r="I4" s="175"/>
      <c r="J4" s="175"/>
      <c r="K4" s="175"/>
      <c r="L4" s="175"/>
      <c r="M4" s="175"/>
      <c r="N4" s="175"/>
      <c r="O4" s="175"/>
      <c r="P4" s="175"/>
      <c r="Q4" s="176"/>
      <c r="R4" s="74"/>
    </row>
    <row r="5" spans="1:18" x14ac:dyDescent="0.25">
      <c r="A5" s="168"/>
      <c r="B5" s="168"/>
      <c r="C5" s="168"/>
      <c r="D5" s="168"/>
      <c r="E5" s="168"/>
      <c r="F5" s="168"/>
      <c r="G5" s="177" t="s">
        <v>398</v>
      </c>
      <c r="H5" s="177" t="s">
        <v>399</v>
      </c>
      <c r="I5" s="177" t="s">
        <v>400</v>
      </c>
      <c r="J5" s="177" t="s">
        <v>401</v>
      </c>
      <c r="K5" s="177" t="s">
        <v>402</v>
      </c>
      <c r="L5" s="177" t="s">
        <v>403</v>
      </c>
      <c r="M5" s="177" t="s">
        <v>404</v>
      </c>
      <c r="N5" s="177" t="s">
        <v>405</v>
      </c>
      <c r="O5" s="177" t="s">
        <v>406</v>
      </c>
      <c r="P5" s="177" t="s">
        <v>407</v>
      </c>
      <c r="Q5" s="177" t="s">
        <v>408</v>
      </c>
      <c r="R5" s="74"/>
    </row>
    <row r="6" spans="1:18" x14ac:dyDescent="0.25">
      <c r="A6" s="168"/>
      <c r="B6" s="168"/>
      <c r="C6" s="168"/>
      <c r="D6" s="168"/>
      <c r="E6" s="168"/>
      <c r="F6" s="168"/>
      <c r="G6" s="178"/>
      <c r="H6" s="178"/>
      <c r="I6" s="178"/>
      <c r="J6" s="178"/>
      <c r="K6" s="178"/>
      <c r="L6" s="178"/>
      <c r="M6" s="178"/>
      <c r="N6" s="178"/>
      <c r="O6" s="178"/>
      <c r="P6" s="178"/>
      <c r="Q6" s="178"/>
      <c r="R6" s="74"/>
    </row>
    <row r="7" spans="1:18" x14ac:dyDescent="0.25">
      <c r="A7" s="168"/>
      <c r="B7" s="168"/>
      <c r="C7" s="168"/>
      <c r="D7" s="168"/>
      <c r="E7" s="168"/>
      <c r="F7" s="168"/>
      <c r="G7" s="178"/>
      <c r="H7" s="178"/>
      <c r="I7" s="178"/>
      <c r="J7" s="178"/>
      <c r="K7" s="178"/>
      <c r="L7" s="178"/>
      <c r="M7" s="178"/>
      <c r="N7" s="178"/>
      <c r="O7" s="178"/>
      <c r="P7" s="178"/>
      <c r="Q7" s="178"/>
      <c r="R7" s="74"/>
    </row>
    <row r="8" spans="1:18" x14ac:dyDescent="0.25">
      <c r="A8" s="168"/>
      <c r="B8" s="168"/>
      <c r="C8" s="168"/>
      <c r="D8" s="168"/>
      <c r="E8" s="168"/>
      <c r="F8" s="168"/>
      <c r="G8" s="178"/>
      <c r="H8" s="178"/>
      <c r="I8" s="178"/>
      <c r="J8" s="178"/>
      <c r="K8" s="178"/>
      <c r="L8" s="178"/>
      <c r="M8" s="178"/>
      <c r="N8" s="178"/>
      <c r="O8" s="178"/>
      <c r="P8" s="178"/>
      <c r="Q8" s="178"/>
      <c r="R8" s="74"/>
    </row>
    <row r="9" spans="1:18" x14ac:dyDescent="0.25">
      <c r="A9" s="168"/>
      <c r="B9" s="168"/>
      <c r="C9" s="168"/>
      <c r="D9" s="168"/>
      <c r="E9" s="168"/>
      <c r="F9" s="168"/>
      <c r="G9" s="178"/>
      <c r="H9" s="178"/>
      <c r="I9" s="178"/>
      <c r="J9" s="178"/>
      <c r="K9" s="178"/>
      <c r="L9" s="178"/>
      <c r="M9" s="178"/>
      <c r="N9" s="178"/>
      <c r="O9" s="178"/>
      <c r="P9" s="178"/>
      <c r="Q9" s="178"/>
      <c r="R9" s="74"/>
    </row>
    <row r="10" spans="1:18" x14ac:dyDescent="0.25">
      <c r="A10" s="168"/>
      <c r="B10" s="168"/>
      <c r="C10" s="168"/>
      <c r="D10" s="168"/>
      <c r="E10" s="168"/>
      <c r="F10" s="168"/>
      <c r="G10" s="178"/>
      <c r="H10" s="178"/>
      <c r="I10" s="178"/>
      <c r="J10" s="178"/>
      <c r="K10" s="178"/>
      <c r="L10" s="178"/>
      <c r="M10" s="178"/>
      <c r="N10" s="178"/>
      <c r="O10" s="178"/>
      <c r="P10" s="178"/>
      <c r="Q10" s="178"/>
      <c r="R10" s="74"/>
    </row>
    <row r="11" spans="1:18" x14ac:dyDescent="0.25">
      <c r="A11" s="168"/>
      <c r="B11" s="168"/>
      <c r="C11" s="168"/>
      <c r="D11" s="168"/>
      <c r="E11" s="168"/>
      <c r="F11" s="168"/>
      <c r="G11" s="178"/>
      <c r="H11" s="178"/>
      <c r="I11" s="178"/>
      <c r="J11" s="178"/>
      <c r="K11" s="178"/>
      <c r="L11" s="178"/>
      <c r="M11" s="178"/>
      <c r="N11" s="178"/>
      <c r="O11" s="178"/>
      <c r="P11" s="178"/>
      <c r="Q11" s="178"/>
      <c r="R11" s="74"/>
    </row>
    <row r="12" spans="1:18" x14ac:dyDescent="0.25">
      <c r="A12" s="168"/>
      <c r="B12" s="168"/>
      <c r="C12" s="168"/>
      <c r="D12" s="168"/>
      <c r="E12" s="168"/>
      <c r="F12" s="168"/>
      <c r="G12" s="178"/>
      <c r="H12" s="178"/>
      <c r="I12" s="178"/>
      <c r="J12" s="178"/>
      <c r="K12" s="178"/>
      <c r="L12" s="178"/>
      <c r="M12" s="178"/>
      <c r="N12" s="178"/>
      <c r="O12" s="178"/>
      <c r="P12" s="178"/>
      <c r="Q12" s="178"/>
      <c r="R12" s="74"/>
    </row>
    <row r="13" spans="1:18" x14ac:dyDescent="0.25">
      <c r="A13" s="168"/>
      <c r="B13" s="168"/>
      <c r="C13" s="168"/>
      <c r="D13" s="168"/>
      <c r="E13" s="168"/>
      <c r="F13" s="168"/>
      <c r="G13" s="178"/>
      <c r="H13" s="178"/>
      <c r="I13" s="178"/>
      <c r="J13" s="178"/>
      <c r="K13" s="178"/>
      <c r="L13" s="178"/>
      <c r="M13" s="178"/>
      <c r="N13" s="178"/>
      <c r="O13" s="178"/>
      <c r="P13" s="178"/>
      <c r="Q13" s="178"/>
      <c r="R13" s="74"/>
    </row>
    <row r="14" spans="1:18" x14ac:dyDescent="0.25">
      <c r="A14" s="168"/>
      <c r="B14" s="168"/>
      <c r="C14" s="168"/>
      <c r="D14" s="168"/>
      <c r="E14" s="168"/>
      <c r="F14" s="168"/>
      <c r="G14" s="178"/>
      <c r="H14" s="178"/>
      <c r="I14" s="178"/>
      <c r="J14" s="178"/>
      <c r="K14" s="178"/>
      <c r="L14" s="178"/>
      <c r="M14" s="178"/>
      <c r="N14" s="178"/>
      <c r="O14" s="178"/>
      <c r="P14" s="178"/>
      <c r="Q14" s="178"/>
      <c r="R14" s="74"/>
    </row>
    <row r="15" spans="1:18" x14ac:dyDescent="0.25">
      <c r="A15" s="169"/>
      <c r="B15" s="169"/>
      <c r="C15" s="169"/>
      <c r="D15" s="169"/>
      <c r="E15" s="169"/>
      <c r="F15" s="169"/>
      <c r="G15" s="179"/>
      <c r="H15" s="179"/>
      <c r="I15" s="179"/>
      <c r="J15" s="179"/>
      <c r="K15" s="179"/>
      <c r="L15" s="179"/>
      <c r="M15" s="179"/>
      <c r="N15" s="179"/>
      <c r="O15" s="179"/>
      <c r="P15" s="179"/>
      <c r="Q15" s="179"/>
      <c r="R15" s="74"/>
    </row>
    <row r="16" spans="1:18" ht="25.5" x14ac:dyDescent="0.25">
      <c r="A16" s="121" t="s">
        <v>16</v>
      </c>
      <c r="B16" s="121" t="s">
        <v>17</v>
      </c>
      <c r="C16" s="11" t="s">
        <v>1026</v>
      </c>
      <c r="D16" s="11" t="s">
        <v>410</v>
      </c>
      <c r="E16" s="11" t="s">
        <v>443</v>
      </c>
      <c r="F16" s="75"/>
      <c r="G16" s="11" t="s">
        <v>123</v>
      </c>
      <c r="H16" s="11" t="s">
        <v>123</v>
      </c>
      <c r="I16" s="11" t="s">
        <v>123</v>
      </c>
      <c r="J16" s="11" t="s">
        <v>123</v>
      </c>
      <c r="K16" s="11" t="s">
        <v>123</v>
      </c>
      <c r="L16" s="11" t="s">
        <v>123</v>
      </c>
      <c r="M16" s="11" t="s">
        <v>123</v>
      </c>
      <c r="N16" s="11" t="s">
        <v>123</v>
      </c>
      <c r="O16" s="11" t="s">
        <v>297</v>
      </c>
      <c r="P16" s="11" t="s">
        <v>123</v>
      </c>
      <c r="Q16" s="11" t="s">
        <v>825</v>
      </c>
      <c r="R16" s="74"/>
    </row>
    <row r="17" spans="1:18" ht="25.5" x14ac:dyDescent="0.25">
      <c r="A17" s="122"/>
      <c r="B17" s="122"/>
      <c r="C17" s="11" t="s">
        <v>1027</v>
      </c>
      <c r="D17" s="11" t="s">
        <v>410</v>
      </c>
      <c r="E17" s="11" t="s">
        <v>423</v>
      </c>
      <c r="F17" s="75"/>
      <c r="G17" s="11" t="s">
        <v>123</v>
      </c>
      <c r="H17" s="11" t="s">
        <v>123</v>
      </c>
      <c r="I17" s="11" t="s">
        <v>123</v>
      </c>
      <c r="J17" s="11" t="s">
        <v>297</v>
      </c>
      <c r="K17" s="11" t="s">
        <v>297</v>
      </c>
      <c r="L17" s="11" t="s">
        <v>297</v>
      </c>
      <c r="M17" s="11" t="s">
        <v>123</v>
      </c>
      <c r="N17" s="11" t="s">
        <v>123</v>
      </c>
      <c r="O17" s="11" t="s">
        <v>123</v>
      </c>
      <c r="P17" s="11" t="s">
        <v>123</v>
      </c>
      <c r="Q17" s="11" t="s">
        <v>825</v>
      </c>
      <c r="R17" s="74"/>
    </row>
    <row r="18" spans="1:18" x14ac:dyDescent="0.25">
      <c r="A18" s="122"/>
      <c r="B18" s="122"/>
      <c r="C18" s="11" t="s">
        <v>239</v>
      </c>
      <c r="D18" s="11" t="s">
        <v>410</v>
      </c>
      <c r="E18" s="11" t="s">
        <v>412</v>
      </c>
      <c r="F18" s="11" t="s">
        <v>1028</v>
      </c>
      <c r="G18" s="11" t="s">
        <v>123</v>
      </c>
      <c r="H18" s="11" t="s">
        <v>123</v>
      </c>
      <c r="I18" s="11" t="s">
        <v>123</v>
      </c>
      <c r="J18" s="11" t="s">
        <v>123</v>
      </c>
      <c r="K18" s="11" t="s">
        <v>123</v>
      </c>
      <c r="L18" s="11" t="s">
        <v>297</v>
      </c>
      <c r="M18" s="11" t="s">
        <v>123</v>
      </c>
      <c r="N18" s="11" t="s">
        <v>123</v>
      </c>
      <c r="O18" s="11" t="s">
        <v>123</v>
      </c>
      <c r="P18" s="11" t="s">
        <v>123</v>
      </c>
      <c r="Q18" s="11" t="s">
        <v>825</v>
      </c>
      <c r="R18" s="74"/>
    </row>
    <row r="19" spans="1:18" x14ac:dyDescent="0.25">
      <c r="A19" s="122"/>
      <c r="B19" s="122"/>
      <c r="C19" s="11" t="s">
        <v>411</v>
      </c>
      <c r="D19" s="11" t="s">
        <v>410</v>
      </c>
      <c r="E19" s="11" t="s">
        <v>414</v>
      </c>
      <c r="F19" s="11" t="s">
        <v>1029</v>
      </c>
      <c r="G19" s="11" t="s">
        <v>123</v>
      </c>
      <c r="H19" s="11" t="s">
        <v>123</v>
      </c>
      <c r="I19" s="11" t="s">
        <v>123</v>
      </c>
      <c r="J19" s="11" t="s">
        <v>297</v>
      </c>
      <c r="K19" s="11" t="s">
        <v>123</v>
      </c>
      <c r="L19" s="11" t="s">
        <v>123</v>
      </c>
      <c r="M19" s="11" t="s">
        <v>123</v>
      </c>
      <c r="N19" s="11" t="s">
        <v>123</v>
      </c>
      <c r="O19" s="11" t="s">
        <v>123</v>
      </c>
      <c r="P19" s="11" t="s">
        <v>123</v>
      </c>
      <c r="Q19" s="11" t="s">
        <v>825</v>
      </c>
      <c r="R19" s="74"/>
    </row>
    <row r="20" spans="1:18" x14ac:dyDescent="0.25">
      <c r="A20" s="122"/>
      <c r="B20" s="122"/>
      <c r="C20" s="11" t="s">
        <v>274</v>
      </c>
      <c r="D20" s="11" t="s">
        <v>410</v>
      </c>
      <c r="E20" s="11" t="s">
        <v>415</v>
      </c>
      <c r="F20" s="11" t="s">
        <v>1030</v>
      </c>
      <c r="G20" s="11" t="s">
        <v>123</v>
      </c>
      <c r="H20" s="11" t="s">
        <v>123</v>
      </c>
      <c r="I20" s="11" t="s">
        <v>123</v>
      </c>
      <c r="J20" s="11" t="s">
        <v>123</v>
      </c>
      <c r="K20" s="11" t="s">
        <v>123</v>
      </c>
      <c r="L20" s="11" t="s">
        <v>297</v>
      </c>
      <c r="M20" s="11" t="s">
        <v>123</v>
      </c>
      <c r="N20" s="11" t="s">
        <v>123</v>
      </c>
      <c r="O20" s="11" t="s">
        <v>123</v>
      </c>
      <c r="P20" s="11" t="s">
        <v>123</v>
      </c>
      <c r="Q20" s="11" t="s">
        <v>825</v>
      </c>
      <c r="R20" s="74"/>
    </row>
    <row r="21" spans="1:18" x14ac:dyDescent="0.25">
      <c r="A21" s="122"/>
      <c r="B21" s="122"/>
      <c r="C21" s="11" t="s">
        <v>1031</v>
      </c>
      <c r="D21" s="11" t="s">
        <v>410</v>
      </c>
      <c r="E21" s="11" t="s">
        <v>416</v>
      </c>
      <c r="F21" s="11" t="s">
        <v>1032</v>
      </c>
      <c r="G21" s="11" t="s">
        <v>123</v>
      </c>
      <c r="H21" s="11" t="s">
        <v>123</v>
      </c>
      <c r="I21" s="11" t="s">
        <v>123</v>
      </c>
      <c r="J21" s="11" t="s">
        <v>123</v>
      </c>
      <c r="K21" s="11" t="s">
        <v>123</v>
      </c>
      <c r="L21" s="11" t="s">
        <v>123</v>
      </c>
      <c r="M21" s="11" t="s">
        <v>123</v>
      </c>
      <c r="N21" s="11" t="s">
        <v>123</v>
      </c>
      <c r="O21" s="11" t="s">
        <v>123</v>
      </c>
      <c r="P21" s="11" t="s">
        <v>297</v>
      </c>
      <c r="Q21" s="11" t="s">
        <v>825</v>
      </c>
      <c r="R21" s="74"/>
    </row>
    <row r="22" spans="1:18" x14ac:dyDescent="0.25">
      <c r="A22" s="122"/>
      <c r="B22" s="122"/>
      <c r="C22" s="11" t="s">
        <v>1033</v>
      </c>
      <c r="D22" s="11" t="s">
        <v>410</v>
      </c>
      <c r="E22" s="11" t="s">
        <v>417</v>
      </c>
      <c r="F22" s="75"/>
      <c r="G22" s="11" t="s">
        <v>123</v>
      </c>
      <c r="H22" s="11" t="s">
        <v>123</v>
      </c>
      <c r="I22" s="11" t="s">
        <v>123</v>
      </c>
      <c r="J22" s="11" t="s">
        <v>123</v>
      </c>
      <c r="K22" s="11" t="s">
        <v>123</v>
      </c>
      <c r="L22" s="11" t="s">
        <v>123</v>
      </c>
      <c r="M22" s="11" t="s">
        <v>123</v>
      </c>
      <c r="N22" s="11" t="s">
        <v>123</v>
      </c>
      <c r="O22" s="11" t="s">
        <v>123</v>
      </c>
      <c r="P22" s="11" t="s">
        <v>297</v>
      </c>
      <c r="Q22" s="11" t="s">
        <v>825</v>
      </c>
      <c r="R22" s="74"/>
    </row>
    <row r="23" spans="1:18" x14ac:dyDescent="0.25">
      <c r="A23" s="122"/>
      <c r="B23" s="122"/>
      <c r="C23" s="11" t="s">
        <v>245</v>
      </c>
      <c r="D23" s="11" t="s">
        <v>410</v>
      </c>
      <c r="E23" s="11" t="s">
        <v>418</v>
      </c>
      <c r="F23" s="11" t="s">
        <v>1034</v>
      </c>
      <c r="G23" s="11" t="s">
        <v>123</v>
      </c>
      <c r="H23" s="11" t="s">
        <v>123</v>
      </c>
      <c r="I23" s="11" t="s">
        <v>123</v>
      </c>
      <c r="J23" s="11" t="s">
        <v>123</v>
      </c>
      <c r="K23" s="11" t="s">
        <v>297</v>
      </c>
      <c r="L23" s="11" t="s">
        <v>297</v>
      </c>
      <c r="M23" s="11" t="s">
        <v>123</v>
      </c>
      <c r="N23" s="11" t="s">
        <v>123</v>
      </c>
      <c r="O23" s="11" t="s">
        <v>123</v>
      </c>
      <c r="P23" s="11" t="s">
        <v>123</v>
      </c>
      <c r="Q23" s="11" t="s">
        <v>825</v>
      </c>
      <c r="R23" s="74"/>
    </row>
    <row r="24" spans="1:18" x14ac:dyDescent="0.25">
      <c r="A24" s="122"/>
      <c r="B24" s="122"/>
      <c r="C24" s="11" t="s">
        <v>237</v>
      </c>
      <c r="D24" s="11" t="s">
        <v>410</v>
      </c>
      <c r="E24" s="11" t="s">
        <v>422</v>
      </c>
      <c r="F24" s="11" t="s">
        <v>1035</v>
      </c>
      <c r="G24" s="11" t="s">
        <v>123</v>
      </c>
      <c r="H24" s="11" t="s">
        <v>123</v>
      </c>
      <c r="I24" s="11" t="s">
        <v>297</v>
      </c>
      <c r="J24" s="11" t="s">
        <v>123</v>
      </c>
      <c r="K24" s="11" t="s">
        <v>123</v>
      </c>
      <c r="L24" s="11" t="s">
        <v>123</v>
      </c>
      <c r="M24" s="11" t="s">
        <v>297</v>
      </c>
      <c r="N24" s="11" t="s">
        <v>297</v>
      </c>
      <c r="O24" s="11" t="s">
        <v>123</v>
      </c>
      <c r="P24" s="11" t="s">
        <v>123</v>
      </c>
      <c r="Q24" s="11" t="s">
        <v>825</v>
      </c>
      <c r="R24" s="74"/>
    </row>
    <row r="25" spans="1:18" ht="25.5" x14ac:dyDescent="0.25">
      <c r="A25" s="122"/>
      <c r="B25" s="122"/>
      <c r="C25" s="11" t="s">
        <v>237</v>
      </c>
      <c r="D25" s="11" t="s">
        <v>419</v>
      </c>
      <c r="E25" s="11" t="s">
        <v>420</v>
      </c>
      <c r="F25" s="11" t="s">
        <v>421</v>
      </c>
      <c r="G25" s="11" t="s">
        <v>297</v>
      </c>
      <c r="H25" s="11" t="s">
        <v>123</v>
      </c>
      <c r="I25" s="11" t="s">
        <v>123</v>
      </c>
      <c r="J25" s="11" t="s">
        <v>123</v>
      </c>
      <c r="K25" s="11" t="s">
        <v>123</v>
      </c>
      <c r="L25" s="11" t="s">
        <v>123</v>
      </c>
      <c r="M25" s="11" t="s">
        <v>123</v>
      </c>
      <c r="N25" s="11" t="s">
        <v>123</v>
      </c>
      <c r="O25" s="11" t="s">
        <v>123</v>
      </c>
      <c r="P25" s="11" t="s">
        <v>123</v>
      </c>
      <c r="Q25" s="11" t="s">
        <v>1036</v>
      </c>
      <c r="R25" s="74"/>
    </row>
    <row r="26" spans="1:18" ht="25.5" x14ac:dyDescent="0.25">
      <c r="A26" s="122"/>
      <c r="B26" s="122"/>
      <c r="C26" s="11" t="s">
        <v>1037</v>
      </c>
      <c r="D26" s="11" t="s">
        <v>410</v>
      </c>
      <c r="E26" s="11" t="s">
        <v>423</v>
      </c>
      <c r="F26" s="75"/>
      <c r="G26" s="11" t="s">
        <v>123</v>
      </c>
      <c r="H26" s="11" t="s">
        <v>123</v>
      </c>
      <c r="I26" s="11" t="s">
        <v>123</v>
      </c>
      <c r="J26" s="11" t="s">
        <v>297</v>
      </c>
      <c r="K26" s="11" t="s">
        <v>297</v>
      </c>
      <c r="L26" s="11" t="s">
        <v>297</v>
      </c>
      <c r="M26" s="11" t="s">
        <v>123</v>
      </c>
      <c r="N26" s="11" t="s">
        <v>123</v>
      </c>
      <c r="O26" s="11" t="s">
        <v>123</v>
      </c>
      <c r="P26" s="11" t="s">
        <v>123</v>
      </c>
      <c r="Q26" s="11" t="s">
        <v>825</v>
      </c>
      <c r="R26" s="74"/>
    </row>
    <row r="27" spans="1:18" x14ac:dyDescent="0.25">
      <c r="A27" s="122"/>
      <c r="B27" s="122"/>
      <c r="C27" s="11" t="s">
        <v>424</v>
      </c>
      <c r="D27" s="11" t="s">
        <v>410</v>
      </c>
      <c r="E27" s="11" t="s">
        <v>425</v>
      </c>
      <c r="F27" s="75"/>
      <c r="G27" s="11" t="s">
        <v>123</v>
      </c>
      <c r="H27" s="11" t="s">
        <v>123</v>
      </c>
      <c r="I27" s="11" t="s">
        <v>123</v>
      </c>
      <c r="J27" s="11" t="s">
        <v>123</v>
      </c>
      <c r="K27" s="11" t="s">
        <v>123</v>
      </c>
      <c r="L27" s="11" t="s">
        <v>123</v>
      </c>
      <c r="M27" s="11" t="s">
        <v>123</v>
      </c>
      <c r="N27" s="11" t="s">
        <v>123</v>
      </c>
      <c r="O27" s="11" t="s">
        <v>297</v>
      </c>
      <c r="P27" s="11" t="s">
        <v>123</v>
      </c>
      <c r="Q27" s="11" t="s">
        <v>825</v>
      </c>
      <c r="R27" s="74"/>
    </row>
    <row r="28" spans="1:18" x14ac:dyDescent="0.25">
      <c r="A28" s="122"/>
      <c r="B28" s="123"/>
      <c r="C28" s="11" t="s">
        <v>515</v>
      </c>
      <c r="D28" s="11" t="s">
        <v>410</v>
      </c>
      <c r="E28" s="11" t="s">
        <v>427</v>
      </c>
      <c r="F28" s="11" t="s">
        <v>428</v>
      </c>
      <c r="G28" s="11" t="s">
        <v>123</v>
      </c>
      <c r="H28" s="11" t="s">
        <v>297</v>
      </c>
      <c r="I28" s="11" t="s">
        <v>123</v>
      </c>
      <c r="J28" s="11" t="s">
        <v>123</v>
      </c>
      <c r="K28" s="11" t="s">
        <v>123</v>
      </c>
      <c r="L28" s="11" t="s">
        <v>123</v>
      </c>
      <c r="M28" s="11" t="s">
        <v>123</v>
      </c>
      <c r="N28" s="11" t="s">
        <v>123</v>
      </c>
      <c r="O28" s="11" t="s">
        <v>123</v>
      </c>
      <c r="P28" s="11" t="s">
        <v>123</v>
      </c>
      <c r="Q28" s="11" t="s">
        <v>825</v>
      </c>
      <c r="R28" s="74"/>
    </row>
    <row r="29" spans="1:18" x14ac:dyDescent="0.25">
      <c r="A29" s="122"/>
      <c r="B29" s="11" t="s">
        <v>18</v>
      </c>
      <c r="C29" s="11" t="s">
        <v>429</v>
      </c>
      <c r="D29" s="11" t="s">
        <v>410</v>
      </c>
      <c r="E29" s="11" t="s">
        <v>430</v>
      </c>
      <c r="F29" s="11" t="s">
        <v>1038</v>
      </c>
      <c r="G29" s="11" t="s">
        <v>297</v>
      </c>
      <c r="H29" s="11" t="s">
        <v>123</v>
      </c>
      <c r="I29" s="11" t="s">
        <v>123</v>
      </c>
      <c r="J29" s="11" t="s">
        <v>123</v>
      </c>
      <c r="K29" s="11" t="s">
        <v>123</v>
      </c>
      <c r="L29" s="11" t="s">
        <v>123</v>
      </c>
      <c r="M29" s="11" t="s">
        <v>123</v>
      </c>
      <c r="N29" s="11" t="s">
        <v>123</v>
      </c>
      <c r="O29" s="11" t="s">
        <v>123</v>
      </c>
      <c r="P29" s="11" t="s">
        <v>123</v>
      </c>
      <c r="Q29" s="11" t="s">
        <v>825</v>
      </c>
      <c r="R29" s="74"/>
    </row>
    <row r="30" spans="1:18" x14ac:dyDescent="0.25">
      <c r="A30" s="122"/>
      <c r="B30" s="11" t="s">
        <v>19</v>
      </c>
      <c r="C30" s="11" t="s">
        <v>1168</v>
      </c>
      <c r="D30" s="11" t="s">
        <v>419</v>
      </c>
      <c r="E30" s="11" t="s">
        <v>431</v>
      </c>
      <c r="F30" s="11" t="s">
        <v>432</v>
      </c>
      <c r="G30" s="11" t="s">
        <v>297</v>
      </c>
      <c r="H30" s="11" t="s">
        <v>123</v>
      </c>
      <c r="I30" s="11" t="s">
        <v>297</v>
      </c>
      <c r="J30" s="11" t="s">
        <v>297</v>
      </c>
      <c r="K30" s="11" t="s">
        <v>297</v>
      </c>
      <c r="L30" s="11" t="s">
        <v>123</v>
      </c>
      <c r="M30" s="11" t="s">
        <v>123</v>
      </c>
      <c r="N30" s="11" t="s">
        <v>123</v>
      </c>
      <c r="O30" s="11" t="s">
        <v>123</v>
      </c>
      <c r="P30" s="11" t="s">
        <v>123</v>
      </c>
      <c r="Q30" s="11" t="s">
        <v>825</v>
      </c>
      <c r="R30" s="74"/>
    </row>
    <row r="31" spans="1:18" x14ac:dyDescent="0.25">
      <c r="A31" s="122"/>
      <c r="B31" s="121" t="s">
        <v>20</v>
      </c>
      <c r="C31" s="11" t="s">
        <v>433</v>
      </c>
      <c r="D31" s="11" t="s">
        <v>419</v>
      </c>
      <c r="E31" s="11" t="s">
        <v>434</v>
      </c>
      <c r="F31" s="11" t="s">
        <v>1039</v>
      </c>
      <c r="G31" s="11" t="s">
        <v>123</v>
      </c>
      <c r="H31" s="11" t="s">
        <v>123</v>
      </c>
      <c r="I31" s="11" t="s">
        <v>123</v>
      </c>
      <c r="J31" s="11" t="s">
        <v>123</v>
      </c>
      <c r="K31" s="11" t="s">
        <v>123</v>
      </c>
      <c r="L31" s="11" t="s">
        <v>123</v>
      </c>
      <c r="M31" s="11" t="s">
        <v>123</v>
      </c>
      <c r="N31" s="11" t="s">
        <v>123</v>
      </c>
      <c r="O31" s="11" t="s">
        <v>297</v>
      </c>
      <c r="P31" s="11" t="s">
        <v>123</v>
      </c>
      <c r="Q31" s="11" t="s">
        <v>825</v>
      </c>
      <c r="R31" s="74"/>
    </row>
    <row r="32" spans="1:18" ht="25.5" x14ac:dyDescent="0.25">
      <c r="A32" s="122"/>
      <c r="B32" s="122"/>
      <c r="C32" s="11" t="s">
        <v>1040</v>
      </c>
      <c r="D32" s="11" t="s">
        <v>419</v>
      </c>
      <c r="E32" s="11" t="s">
        <v>1041</v>
      </c>
      <c r="F32" s="75"/>
      <c r="G32" s="11" t="s">
        <v>123</v>
      </c>
      <c r="H32" s="11" t="s">
        <v>297</v>
      </c>
      <c r="I32" s="11" t="s">
        <v>297</v>
      </c>
      <c r="J32" s="11" t="s">
        <v>297</v>
      </c>
      <c r="K32" s="11" t="s">
        <v>297</v>
      </c>
      <c r="L32" s="11" t="s">
        <v>297</v>
      </c>
      <c r="M32" s="11" t="s">
        <v>297</v>
      </c>
      <c r="N32" s="11" t="s">
        <v>297</v>
      </c>
      <c r="O32" s="11" t="s">
        <v>297</v>
      </c>
      <c r="P32" s="11" t="s">
        <v>297</v>
      </c>
      <c r="Q32" s="11" t="s">
        <v>825</v>
      </c>
      <c r="R32" s="74"/>
    </row>
    <row r="33" spans="1:18" ht="25.5" x14ac:dyDescent="0.25">
      <c r="A33" s="122"/>
      <c r="B33" s="122"/>
      <c r="C33" s="11" t="s">
        <v>435</v>
      </c>
      <c r="D33" s="11" t="s">
        <v>419</v>
      </c>
      <c r="E33" s="11" t="s">
        <v>436</v>
      </c>
      <c r="F33" s="11" t="s">
        <v>437</v>
      </c>
      <c r="G33" s="11" t="s">
        <v>297</v>
      </c>
      <c r="H33" s="11" t="s">
        <v>123</v>
      </c>
      <c r="I33" s="11" t="s">
        <v>297</v>
      </c>
      <c r="J33" s="11" t="s">
        <v>297</v>
      </c>
      <c r="K33" s="11" t="s">
        <v>297</v>
      </c>
      <c r="L33" s="11" t="s">
        <v>297</v>
      </c>
      <c r="M33" s="11" t="s">
        <v>297</v>
      </c>
      <c r="N33" s="11" t="s">
        <v>297</v>
      </c>
      <c r="O33" s="11" t="s">
        <v>297</v>
      </c>
      <c r="P33" s="11" t="s">
        <v>123</v>
      </c>
      <c r="Q33" s="11" t="s">
        <v>438</v>
      </c>
      <c r="R33" s="74"/>
    </row>
    <row r="34" spans="1:18" x14ac:dyDescent="0.25">
      <c r="A34" s="122"/>
      <c r="B34" s="122"/>
      <c r="C34" s="11" t="s">
        <v>439</v>
      </c>
      <c r="D34" s="11" t="s">
        <v>419</v>
      </c>
      <c r="E34" s="11" t="s">
        <v>440</v>
      </c>
      <c r="F34" s="75"/>
      <c r="G34" s="11" t="s">
        <v>123</v>
      </c>
      <c r="H34" s="11" t="s">
        <v>123</v>
      </c>
      <c r="I34" s="11" t="s">
        <v>123</v>
      </c>
      <c r="J34" s="11" t="s">
        <v>123</v>
      </c>
      <c r="K34" s="11" t="s">
        <v>123</v>
      </c>
      <c r="L34" s="11" t="s">
        <v>123</v>
      </c>
      <c r="M34" s="11" t="s">
        <v>123</v>
      </c>
      <c r="N34" s="11" t="s">
        <v>123</v>
      </c>
      <c r="O34" s="11" t="s">
        <v>297</v>
      </c>
      <c r="P34" s="11" t="s">
        <v>123</v>
      </c>
      <c r="Q34" s="11" t="s">
        <v>825</v>
      </c>
      <c r="R34" s="74"/>
    </row>
    <row r="35" spans="1:18" x14ac:dyDescent="0.25">
      <c r="A35" s="122"/>
      <c r="B35" s="122"/>
      <c r="C35" s="11" t="s">
        <v>441</v>
      </c>
      <c r="D35" s="11" t="s">
        <v>410</v>
      </c>
      <c r="E35" s="11" t="s">
        <v>442</v>
      </c>
      <c r="F35" s="75"/>
      <c r="G35" s="11" t="s">
        <v>123</v>
      </c>
      <c r="H35" s="11" t="s">
        <v>123</v>
      </c>
      <c r="I35" s="11" t="s">
        <v>123</v>
      </c>
      <c r="J35" s="11" t="s">
        <v>123</v>
      </c>
      <c r="K35" s="11" t="s">
        <v>297</v>
      </c>
      <c r="L35" s="11" t="s">
        <v>123</v>
      </c>
      <c r="M35" s="11" t="s">
        <v>123</v>
      </c>
      <c r="N35" s="11" t="s">
        <v>123</v>
      </c>
      <c r="O35" s="11" t="s">
        <v>123</v>
      </c>
      <c r="P35" s="11" t="s">
        <v>123</v>
      </c>
      <c r="Q35" s="11" t="s">
        <v>825</v>
      </c>
      <c r="R35" s="74"/>
    </row>
    <row r="36" spans="1:18" ht="91.5" customHeight="1" x14ac:dyDescent="0.25">
      <c r="A36" s="122"/>
      <c r="B36" s="122"/>
      <c r="C36" s="11" t="s">
        <v>692</v>
      </c>
      <c r="D36" s="11" t="s">
        <v>419</v>
      </c>
      <c r="E36" s="11" t="s">
        <v>1042</v>
      </c>
      <c r="F36" s="11" t="s">
        <v>1043</v>
      </c>
      <c r="G36" s="11" t="s">
        <v>123</v>
      </c>
      <c r="H36" s="11" t="s">
        <v>297</v>
      </c>
      <c r="I36" s="11" t="s">
        <v>123</v>
      </c>
      <c r="J36" s="11" t="s">
        <v>123</v>
      </c>
      <c r="K36" s="11" t="s">
        <v>123</v>
      </c>
      <c r="L36" s="11" t="s">
        <v>123</v>
      </c>
      <c r="M36" s="11" t="s">
        <v>123</v>
      </c>
      <c r="N36" s="11" t="s">
        <v>123</v>
      </c>
      <c r="O36" s="11" t="s">
        <v>123</v>
      </c>
      <c r="P36" s="11" t="s">
        <v>123</v>
      </c>
      <c r="Q36" s="11" t="s">
        <v>1044</v>
      </c>
      <c r="R36" s="74"/>
    </row>
    <row r="37" spans="1:18" ht="63.75" x14ac:dyDescent="0.25">
      <c r="A37" s="122"/>
      <c r="B37" s="122"/>
      <c r="C37" s="11" t="s">
        <v>1045</v>
      </c>
      <c r="D37" s="11" t="s">
        <v>419</v>
      </c>
      <c r="E37" s="11" t="s">
        <v>443</v>
      </c>
      <c r="F37" s="75"/>
      <c r="G37" s="11" t="s">
        <v>123</v>
      </c>
      <c r="H37" s="11" t="s">
        <v>123</v>
      </c>
      <c r="I37" s="11" t="s">
        <v>123</v>
      </c>
      <c r="J37" s="11" t="s">
        <v>123</v>
      </c>
      <c r="K37" s="11" t="s">
        <v>123</v>
      </c>
      <c r="L37" s="11" t="s">
        <v>123</v>
      </c>
      <c r="M37" s="11" t="s">
        <v>123</v>
      </c>
      <c r="N37" s="11" t="s">
        <v>123</v>
      </c>
      <c r="O37" s="11" t="s">
        <v>297</v>
      </c>
      <c r="P37" s="11" t="s">
        <v>123</v>
      </c>
      <c r="Q37" s="11" t="s">
        <v>825</v>
      </c>
      <c r="R37" s="74"/>
    </row>
    <row r="38" spans="1:18" ht="51" x14ac:dyDescent="0.25">
      <c r="A38" s="122"/>
      <c r="B38" s="122"/>
      <c r="C38" s="11" t="s">
        <v>1046</v>
      </c>
      <c r="D38" s="11" t="s">
        <v>410</v>
      </c>
      <c r="E38" s="11" t="s">
        <v>444</v>
      </c>
      <c r="F38" s="75"/>
      <c r="G38" s="11" t="s">
        <v>123</v>
      </c>
      <c r="H38" s="11" t="s">
        <v>123</v>
      </c>
      <c r="I38" s="11" t="s">
        <v>123</v>
      </c>
      <c r="J38" s="11" t="s">
        <v>297</v>
      </c>
      <c r="K38" s="11" t="s">
        <v>297</v>
      </c>
      <c r="L38" s="11" t="s">
        <v>297</v>
      </c>
      <c r="M38" s="11" t="s">
        <v>123</v>
      </c>
      <c r="N38" s="11" t="s">
        <v>123</v>
      </c>
      <c r="O38" s="11" t="s">
        <v>123</v>
      </c>
      <c r="P38" s="11" t="s">
        <v>123</v>
      </c>
      <c r="Q38" s="11" t="s">
        <v>825</v>
      </c>
      <c r="R38" s="74"/>
    </row>
    <row r="39" spans="1:18" ht="51" x14ac:dyDescent="0.25">
      <c r="A39" s="122"/>
      <c r="B39" s="122"/>
      <c r="C39" s="11" t="s">
        <v>1047</v>
      </c>
      <c r="D39" s="11" t="s">
        <v>410</v>
      </c>
      <c r="E39" s="11" t="s">
        <v>445</v>
      </c>
      <c r="F39" s="75"/>
      <c r="G39" s="11" t="s">
        <v>123</v>
      </c>
      <c r="H39" s="11" t="s">
        <v>123</v>
      </c>
      <c r="I39" s="11" t="s">
        <v>297</v>
      </c>
      <c r="J39" s="11" t="s">
        <v>297</v>
      </c>
      <c r="K39" s="11" t="s">
        <v>297</v>
      </c>
      <c r="L39" s="11" t="s">
        <v>123</v>
      </c>
      <c r="M39" s="11" t="s">
        <v>123</v>
      </c>
      <c r="N39" s="11" t="s">
        <v>123</v>
      </c>
      <c r="O39" s="11" t="s">
        <v>123</v>
      </c>
      <c r="P39" s="11" t="s">
        <v>123</v>
      </c>
      <c r="Q39" s="11" t="s">
        <v>825</v>
      </c>
      <c r="R39" s="74"/>
    </row>
    <row r="40" spans="1:18" ht="51" x14ac:dyDescent="0.25">
      <c r="A40" s="122"/>
      <c r="B40" s="123"/>
      <c r="C40" s="11" t="s">
        <v>1048</v>
      </c>
      <c r="D40" s="11" t="s">
        <v>410</v>
      </c>
      <c r="E40" s="11" t="s">
        <v>445</v>
      </c>
      <c r="F40" s="75"/>
      <c r="G40" s="11" t="s">
        <v>123</v>
      </c>
      <c r="H40" s="11" t="s">
        <v>123</v>
      </c>
      <c r="I40" s="11" t="s">
        <v>123</v>
      </c>
      <c r="J40" s="11" t="s">
        <v>297</v>
      </c>
      <c r="K40" s="11" t="s">
        <v>297</v>
      </c>
      <c r="L40" s="11" t="s">
        <v>297</v>
      </c>
      <c r="M40" s="11" t="s">
        <v>123</v>
      </c>
      <c r="N40" s="11" t="s">
        <v>123</v>
      </c>
      <c r="O40" s="11" t="s">
        <v>123</v>
      </c>
      <c r="P40" s="11" t="s">
        <v>123</v>
      </c>
      <c r="Q40" s="11" t="s">
        <v>825</v>
      </c>
      <c r="R40" s="74"/>
    </row>
    <row r="41" spans="1:18" ht="25.5" x14ac:dyDescent="0.25">
      <c r="A41" s="122"/>
      <c r="B41" s="11" t="s">
        <v>21</v>
      </c>
      <c r="C41" s="11" t="s">
        <v>239</v>
      </c>
      <c r="D41" s="11" t="s">
        <v>419</v>
      </c>
      <c r="E41" s="11" t="s">
        <v>1049</v>
      </c>
      <c r="F41" s="11" t="s">
        <v>1050</v>
      </c>
      <c r="G41" s="11" t="s">
        <v>297</v>
      </c>
      <c r="H41" s="11" t="s">
        <v>123</v>
      </c>
      <c r="I41" s="11" t="s">
        <v>297</v>
      </c>
      <c r="J41" s="11" t="s">
        <v>297</v>
      </c>
      <c r="K41" s="11" t="s">
        <v>297</v>
      </c>
      <c r="L41" s="11" t="s">
        <v>297</v>
      </c>
      <c r="M41" s="11" t="s">
        <v>297</v>
      </c>
      <c r="N41" s="11" t="s">
        <v>123</v>
      </c>
      <c r="O41" s="11" t="s">
        <v>123</v>
      </c>
      <c r="P41" s="11" t="s">
        <v>123</v>
      </c>
      <c r="Q41" s="11" t="s">
        <v>1051</v>
      </c>
      <c r="R41" s="74"/>
    </row>
    <row r="42" spans="1:18" x14ac:dyDescent="0.25">
      <c r="A42" s="122"/>
      <c r="B42" s="11" t="s">
        <v>22</v>
      </c>
      <c r="C42" s="11" t="s">
        <v>1052</v>
      </c>
      <c r="D42" s="11" t="s">
        <v>419</v>
      </c>
      <c r="E42" s="11" t="s">
        <v>431</v>
      </c>
      <c r="F42" s="11" t="s">
        <v>432</v>
      </c>
      <c r="G42" s="11" t="s">
        <v>297</v>
      </c>
      <c r="H42" s="11" t="s">
        <v>123</v>
      </c>
      <c r="I42" s="11" t="s">
        <v>297</v>
      </c>
      <c r="J42" s="11" t="s">
        <v>297</v>
      </c>
      <c r="K42" s="11" t="s">
        <v>297</v>
      </c>
      <c r="L42" s="11" t="s">
        <v>297</v>
      </c>
      <c r="M42" s="11" t="s">
        <v>297</v>
      </c>
      <c r="N42" s="11" t="s">
        <v>297</v>
      </c>
      <c r="O42" s="11" t="s">
        <v>123</v>
      </c>
      <c r="P42" s="11" t="s">
        <v>297</v>
      </c>
      <c r="Q42" s="11" t="s">
        <v>825</v>
      </c>
      <c r="R42" s="74"/>
    </row>
    <row r="43" spans="1:18" ht="38.25" x14ac:dyDescent="0.25">
      <c r="A43" s="122"/>
      <c r="B43" s="121" t="s">
        <v>23</v>
      </c>
      <c r="C43" s="11" t="s">
        <v>409</v>
      </c>
      <c r="D43" s="11" t="s">
        <v>410</v>
      </c>
      <c r="E43" s="11" t="s">
        <v>443</v>
      </c>
      <c r="F43" s="75"/>
      <c r="G43" s="11" t="s">
        <v>123</v>
      </c>
      <c r="H43" s="11" t="s">
        <v>123</v>
      </c>
      <c r="I43" s="11" t="s">
        <v>123</v>
      </c>
      <c r="J43" s="11" t="s">
        <v>123</v>
      </c>
      <c r="K43" s="11" t="s">
        <v>123</v>
      </c>
      <c r="L43" s="11" t="s">
        <v>123</v>
      </c>
      <c r="M43" s="11" t="s">
        <v>123</v>
      </c>
      <c r="N43" s="11" t="s">
        <v>123</v>
      </c>
      <c r="O43" s="11" t="s">
        <v>297</v>
      </c>
      <c r="P43" s="11" t="s">
        <v>123</v>
      </c>
      <c r="Q43" s="11" t="s">
        <v>89</v>
      </c>
      <c r="R43" s="74"/>
    </row>
    <row r="44" spans="1:18" x14ac:dyDescent="0.25">
      <c r="A44" s="122"/>
      <c r="B44" s="122"/>
      <c r="C44" s="11" t="s">
        <v>1053</v>
      </c>
      <c r="D44" s="11" t="s">
        <v>410</v>
      </c>
      <c r="E44" s="11" t="s">
        <v>736</v>
      </c>
      <c r="F44" s="75"/>
      <c r="G44" s="11" t="s">
        <v>123</v>
      </c>
      <c r="H44" s="11" t="s">
        <v>123</v>
      </c>
      <c r="I44" s="11" t="s">
        <v>123</v>
      </c>
      <c r="J44" s="11" t="s">
        <v>297</v>
      </c>
      <c r="K44" s="11" t="s">
        <v>297</v>
      </c>
      <c r="L44" s="11" t="s">
        <v>297</v>
      </c>
      <c r="M44" s="11" t="s">
        <v>123</v>
      </c>
      <c r="N44" s="11" t="s">
        <v>123</v>
      </c>
      <c r="O44" s="11" t="s">
        <v>123</v>
      </c>
      <c r="P44" s="11" t="s">
        <v>123</v>
      </c>
      <c r="Q44" s="11" t="s">
        <v>89</v>
      </c>
      <c r="R44" s="74"/>
    </row>
    <row r="45" spans="1:18" ht="25.5" x14ac:dyDescent="0.25">
      <c r="A45" s="122"/>
      <c r="B45" s="122"/>
      <c r="C45" s="11" t="s">
        <v>1054</v>
      </c>
      <c r="D45" s="11" t="s">
        <v>410</v>
      </c>
      <c r="E45" s="11" t="s">
        <v>736</v>
      </c>
      <c r="F45" s="75"/>
      <c r="G45" s="11" t="s">
        <v>123</v>
      </c>
      <c r="H45" s="11" t="s">
        <v>123</v>
      </c>
      <c r="I45" s="11" t="s">
        <v>123</v>
      </c>
      <c r="J45" s="11" t="s">
        <v>297</v>
      </c>
      <c r="K45" s="11" t="s">
        <v>297</v>
      </c>
      <c r="L45" s="11" t="s">
        <v>297</v>
      </c>
      <c r="M45" s="11" t="s">
        <v>123</v>
      </c>
      <c r="N45" s="11" t="s">
        <v>123</v>
      </c>
      <c r="O45" s="11" t="s">
        <v>123</v>
      </c>
      <c r="P45" s="11" t="s">
        <v>123</v>
      </c>
      <c r="Q45" s="11" t="s">
        <v>89</v>
      </c>
      <c r="R45" s="74"/>
    </row>
    <row r="46" spans="1:18" x14ac:dyDescent="0.25">
      <c r="A46" s="122"/>
      <c r="B46" s="122"/>
      <c r="C46" s="11" t="s">
        <v>446</v>
      </c>
      <c r="D46" s="11" t="s">
        <v>410</v>
      </c>
      <c r="E46" s="11" t="s">
        <v>416</v>
      </c>
      <c r="F46" s="75"/>
      <c r="G46" s="11" t="s">
        <v>123</v>
      </c>
      <c r="H46" s="11" t="s">
        <v>123</v>
      </c>
      <c r="I46" s="11" t="s">
        <v>123</v>
      </c>
      <c r="J46" s="11" t="s">
        <v>123</v>
      </c>
      <c r="K46" s="11" t="s">
        <v>123</v>
      </c>
      <c r="L46" s="11" t="s">
        <v>123</v>
      </c>
      <c r="M46" s="11" t="s">
        <v>123</v>
      </c>
      <c r="N46" s="11" t="s">
        <v>123</v>
      </c>
      <c r="O46" s="11" t="s">
        <v>123</v>
      </c>
      <c r="P46" s="11" t="s">
        <v>297</v>
      </c>
      <c r="Q46" s="11" t="s">
        <v>89</v>
      </c>
      <c r="R46" s="74"/>
    </row>
    <row r="47" spans="1:18" x14ac:dyDescent="0.25">
      <c r="A47" s="122"/>
      <c r="B47" s="122"/>
      <c r="C47" s="11" t="s">
        <v>447</v>
      </c>
      <c r="D47" s="11" t="s">
        <v>419</v>
      </c>
      <c r="E47" s="11" t="s">
        <v>448</v>
      </c>
      <c r="F47" s="11" t="s">
        <v>1055</v>
      </c>
      <c r="G47" s="11" t="s">
        <v>297</v>
      </c>
      <c r="H47" s="11" t="s">
        <v>123</v>
      </c>
      <c r="I47" s="11" t="s">
        <v>123</v>
      </c>
      <c r="J47" s="11" t="s">
        <v>123</v>
      </c>
      <c r="K47" s="11" t="s">
        <v>123</v>
      </c>
      <c r="L47" s="11" t="s">
        <v>123</v>
      </c>
      <c r="M47" s="11" t="s">
        <v>297</v>
      </c>
      <c r="N47" s="11" t="s">
        <v>123</v>
      </c>
      <c r="O47" s="11" t="s">
        <v>123</v>
      </c>
      <c r="P47" s="11" t="s">
        <v>123</v>
      </c>
      <c r="Q47" s="11" t="s">
        <v>89</v>
      </c>
      <c r="R47" s="74"/>
    </row>
    <row r="48" spans="1:18" x14ac:dyDescent="0.25">
      <c r="A48" s="123"/>
      <c r="B48" s="123"/>
      <c r="C48" s="11" t="s">
        <v>449</v>
      </c>
      <c r="D48" s="11" t="s">
        <v>410</v>
      </c>
      <c r="E48" s="11" t="s">
        <v>1056</v>
      </c>
      <c r="F48" s="75"/>
      <c r="G48" s="11" t="s">
        <v>123</v>
      </c>
      <c r="H48" s="11" t="s">
        <v>297</v>
      </c>
      <c r="I48" s="11" t="s">
        <v>123</v>
      </c>
      <c r="J48" s="11" t="s">
        <v>123</v>
      </c>
      <c r="K48" s="11" t="s">
        <v>123</v>
      </c>
      <c r="L48" s="11" t="s">
        <v>123</v>
      </c>
      <c r="M48" s="11" t="s">
        <v>123</v>
      </c>
      <c r="N48" s="11" t="s">
        <v>123</v>
      </c>
      <c r="O48" s="11" t="s">
        <v>123</v>
      </c>
      <c r="P48" s="11" t="s">
        <v>123</v>
      </c>
      <c r="Q48" s="11" t="s">
        <v>89</v>
      </c>
      <c r="R48" s="74"/>
    </row>
    <row r="49" spans="1:18" x14ac:dyDescent="0.25">
      <c r="A49" s="121" t="s">
        <v>25</v>
      </c>
      <c r="B49" s="11" t="s">
        <v>26</v>
      </c>
      <c r="C49" s="11" t="s">
        <v>241</v>
      </c>
      <c r="D49" s="11" t="s">
        <v>419</v>
      </c>
      <c r="E49" s="11" t="s">
        <v>450</v>
      </c>
      <c r="F49" s="11" t="s">
        <v>451</v>
      </c>
      <c r="G49" s="11" t="s">
        <v>297</v>
      </c>
      <c r="H49" s="11" t="s">
        <v>297</v>
      </c>
      <c r="I49" s="11" t="s">
        <v>297</v>
      </c>
      <c r="J49" s="11" t="s">
        <v>297</v>
      </c>
      <c r="K49" s="11" t="s">
        <v>297</v>
      </c>
      <c r="L49" s="11" t="s">
        <v>297</v>
      </c>
      <c r="M49" s="11" t="s">
        <v>297</v>
      </c>
      <c r="N49" s="11" t="s">
        <v>297</v>
      </c>
      <c r="O49" s="11" t="s">
        <v>297</v>
      </c>
      <c r="P49" s="11" t="s">
        <v>297</v>
      </c>
      <c r="Q49" s="11" t="s">
        <v>825</v>
      </c>
      <c r="R49" s="74"/>
    </row>
    <row r="50" spans="1:18" ht="26.25" thickBot="1" x14ac:dyDescent="0.3">
      <c r="A50" s="122"/>
      <c r="B50" s="11" t="s">
        <v>27</v>
      </c>
      <c r="C50" s="11" t="s">
        <v>1166</v>
      </c>
      <c r="D50" s="11" t="s">
        <v>419</v>
      </c>
      <c r="E50" s="11" t="s">
        <v>1167</v>
      </c>
      <c r="F50" s="79">
        <v>44917</v>
      </c>
      <c r="G50" s="11" t="s">
        <v>297</v>
      </c>
      <c r="H50" s="11" t="s">
        <v>297</v>
      </c>
      <c r="I50" s="11" t="s">
        <v>297</v>
      </c>
      <c r="J50" s="11" t="s">
        <v>123</v>
      </c>
      <c r="K50" s="11" t="s">
        <v>123</v>
      </c>
      <c r="L50" s="11" t="s">
        <v>123</v>
      </c>
      <c r="M50" s="11" t="s">
        <v>297</v>
      </c>
      <c r="N50" s="11" t="s">
        <v>297</v>
      </c>
      <c r="O50" s="11" t="s">
        <v>123</v>
      </c>
      <c r="P50" s="11" t="s">
        <v>297</v>
      </c>
      <c r="Q50" s="11" t="s">
        <v>825</v>
      </c>
      <c r="R50" s="74"/>
    </row>
    <row r="51" spans="1:18" x14ac:dyDescent="0.25">
      <c r="A51" s="122"/>
      <c r="B51" s="11" t="s">
        <v>28</v>
      </c>
      <c r="C51" s="11" t="s">
        <v>243</v>
      </c>
      <c r="D51" s="11" t="s">
        <v>419</v>
      </c>
      <c r="E51" s="11" t="s">
        <v>452</v>
      </c>
      <c r="F51" s="11" t="s">
        <v>453</v>
      </c>
      <c r="G51" s="11" t="s">
        <v>297</v>
      </c>
      <c r="H51" s="11" t="s">
        <v>297</v>
      </c>
      <c r="I51" s="11" t="s">
        <v>297</v>
      </c>
      <c r="J51" s="11" t="s">
        <v>297</v>
      </c>
      <c r="K51" s="11" t="s">
        <v>297</v>
      </c>
      <c r="L51" s="11" t="s">
        <v>297</v>
      </c>
      <c r="M51" s="11" t="s">
        <v>297</v>
      </c>
      <c r="N51" s="11" t="s">
        <v>297</v>
      </c>
      <c r="O51" s="11" t="s">
        <v>297</v>
      </c>
      <c r="P51" s="11" t="s">
        <v>297</v>
      </c>
      <c r="Q51" s="11" t="s">
        <v>454</v>
      </c>
      <c r="R51" s="74"/>
    </row>
    <row r="52" spans="1:18" x14ac:dyDescent="0.25">
      <c r="A52" s="122"/>
      <c r="B52" s="121" t="s">
        <v>29</v>
      </c>
      <c r="C52" s="11" t="s">
        <v>245</v>
      </c>
      <c r="D52" s="11" t="s">
        <v>419</v>
      </c>
      <c r="E52" s="11" t="s">
        <v>455</v>
      </c>
      <c r="F52" s="11" t="s">
        <v>1057</v>
      </c>
      <c r="G52" s="11" t="s">
        <v>297</v>
      </c>
      <c r="H52" s="11" t="s">
        <v>297</v>
      </c>
      <c r="I52" s="11" t="s">
        <v>297</v>
      </c>
      <c r="J52" s="11" t="s">
        <v>297</v>
      </c>
      <c r="K52" s="11" t="s">
        <v>297</v>
      </c>
      <c r="L52" s="11" t="s">
        <v>297</v>
      </c>
      <c r="M52" s="11" t="s">
        <v>297</v>
      </c>
      <c r="N52" s="11" t="s">
        <v>297</v>
      </c>
      <c r="O52" s="11" t="s">
        <v>297</v>
      </c>
      <c r="P52" s="11" t="s">
        <v>123</v>
      </c>
      <c r="Q52" s="11" t="s">
        <v>457</v>
      </c>
      <c r="R52" s="74"/>
    </row>
    <row r="53" spans="1:18" x14ac:dyDescent="0.25">
      <c r="A53" s="122"/>
      <c r="B53" s="123"/>
      <c r="C53" s="11" t="s">
        <v>243</v>
      </c>
      <c r="D53" s="11" t="s">
        <v>419</v>
      </c>
      <c r="E53" s="11" t="s">
        <v>455</v>
      </c>
      <c r="F53" s="11" t="s">
        <v>1057</v>
      </c>
      <c r="G53" s="11" t="s">
        <v>297</v>
      </c>
      <c r="H53" s="11" t="s">
        <v>297</v>
      </c>
      <c r="I53" s="11" t="s">
        <v>297</v>
      </c>
      <c r="J53" s="11" t="s">
        <v>297</v>
      </c>
      <c r="K53" s="11" t="s">
        <v>297</v>
      </c>
      <c r="L53" s="11" t="s">
        <v>297</v>
      </c>
      <c r="M53" s="11" t="s">
        <v>297</v>
      </c>
      <c r="N53" s="11" t="s">
        <v>297</v>
      </c>
      <c r="O53" s="11" t="s">
        <v>297</v>
      </c>
      <c r="P53" s="11" t="s">
        <v>123</v>
      </c>
      <c r="Q53" s="11" t="s">
        <v>457</v>
      </c>
      <c r="R53" s="74"/>
    </row>
    <row r="54" spans="1:18" x14ac:dyDescent="0.25">
      <c r="A54" s="122"/>
      <c r="B54" s="11" t="s">
        <v>30</v>
      </c>
      <c r="C54" s="11" t="s">
        <v>429</v>
      </c>
      <c r="D54" s="11" t="s">
        <v>419</v>
      </c>
      <c r="E54" s="11" t="s">
        <v>1058</v>
      </c>
      <c r="F54" s="11" t="s">
        <v>1059</v>
      </c>
      <c r="G54" s="11" t="s">
        <v>297</v>
      </c>
      <c r="H54" s="11" t="s">
        <v>297</v>
      </c>
      <c r="I54" s="11" t="s">
        <v>297</v>
      </c>
      <c r="J54" s="11" t="s">
        <v>297</v>
      </c>
      <c r="K54" s="11" t="s">
        <v>297</v>
      </c>
      <c r="L54" s="11" t="s">
        <v>297</v>
      </c>
      <c r="M54" s="11" t="s">
        <v>297</v>
      </c>
      <c r="N54" s="11" t="s">
        <v>297</v>
      </c>
      <c r="O54" s="11" t="s">
        <v>297</v>
      </c>
      <c r="P54" s="11" t="s">
        <v>297</v>
      </c>
      <c r="Q54" s="11" t="s">
        <v>825</v>
      </c>
      <c r="R54" s="74"/>
    </row>
    <row r="55" spans="1:18" ht="25.5" x14ac:dyDescent="0.25">
      <c r="A55" s="123"/>
      <c r="B55" s="11" t="s">
        <v>31</v>
      </c>
      <c r="C55" s="11" t="s">
        <v>458</v>
      </c>
      <c r="D55" s="11" t="s">
        <v>419</v>
      </c>
      <c r="E55" s="11" t="s">
        <v>1060</v>
      </c>
      <c r="F55" s="11" t="s">
        <v>1061</v>
      </c>
      <c r="G55" s="11" t="s">
        <v>297</v>
      </c>
      <c r="H55" s="11" t="s">
        <v>297</v>
      </c>
      <c r="I55" s="11" t="s">
        <v>297</v>
      </c>
      <c r="J55" s="11" t="s">
        <v>297</v>
      </c>
      <c r="K55" s="11" t="s">
        <v>297</v>
      </c>
      <c r="L55" s="11" t="s">
        <v>297</v>
      </c>
      <c r="M55" s="11" t="s">
        <v>297</v>
      </c>
      <c r="N55" s="11" t="s">
        <v>297</v>
      </c>
      <c r="O55" s="11" t="s">
        <v>297</v>
      </c>
      <c r="P55" s="11" t="s">
        <v>297</v>
      </c>
      <c r="Q55" s="11" t="s">
        <v>89</v>
      </c>
      <c r="R55" s="74"/>
    </row>
    <row r="56" spans="1:18" x14ac:dyDescent="0.25">
      <c r="A56" s="121" t="s">
        <v>32</v>
      </c>
      <c r="B56" s="121" t="s">
        <v>33</v>
      </c>
      <c r="C56" s="11" t="s">
        <v>1062</v>
      </c>
      <c r="D56" s="11" t="s">
        <v>410</v>
      </c>
      <c r="E56" s="75"/>
      <c r="F56" s="75"/>
      <c r="G56" s="11" t="s">
        <v>123</v>
      </c>
      <c r="H56" s="11" t="s">
        <v>123</v>
      </c>
      <c r="I56" s="11" t="s">
        <v>123</v>
      </c>
      <c r="J56" s="11" t="s">
        <v>123</v>
      </c>
      <c r="K56" s="11" t="s">
        <v>123</v>
      </c>
      <c r="L56" s="11" t="s">
        <v>123</v>
      </c>
      <c r="M56" s="11" t="s">
        <v>123</v>
      </c>
      <c r="N56" s="11" t="s">
        <v>123</v>
      </c>
      <c r="O56" s="11" t="s">
        <v>123</v>
      </c>
      <c r="P56" s="11" t="s">
        <v>123</v>
      </c>
      <c r="Q56" s="11" t="s">
        <v>459</v>
      </c>
      <c r="R56" s="74"/>
    </row>
    <row r="57" spans="1:18" x14ac:dyDescent="0.25">
      <c r="A57" s="122"/>
      <c r="B57" s="123"/>
      <c r="C57" s="11" t="s">
        <v>1169</v>
      </c>
      <c r="D57" s="11" t="s">
        <v>410</v>
      </c>
      <c r="E57" s="75"/>
      <c r="F57" s="75"/>
      <c r="G57" s="11" t="s">
        <v>297</v>
      </c>
      <c r="H57" s="11" t="s">
        <v>297</v>
      </c>
      <c r="I57" s="11" t="s">
        <v>297</v>
      </c>
      <c r="J57" s="11" t="s">
        <v>297</v>
      </c>
      <c r="K57" s="11" t="s">
        <v>297</v>
      </c>
      <c r="L57" s="11" t="s">
        <v>297</v>
      </c>
      <c r="M57" s="11" t="s">
        <v>297</v>
      </c>
      <c r="N57" s="11" t="s">
        <v>123</v>
      </c>
      <c r="O57" s="11" t="s">
        <v>297</v>
      </c>
      <c r="P57" s="11" t="s">
        <v>123</v>
      </c>
      <c r="Q57" s="11" t="s">
        <v>89</v>
      </c>
      <c r="R57" s="74"/>
    </row>
    <row r="58" spans="1:18" x14ac:dyDescent="0.25">
      <c r="A58" s="122"/>
      <c r="B58" s="121" t="s">
        <v>34</v>
      </c>
      <c r="C58" s="11" t="s">
        <v>245</v>
      </c>
      <c r="D58" s="11" t="s">
        <v>419</v>
      </c>
      <c r="E58" s="11" t="s">
        <v>460</v>
      </c>
      <c r="F58" s="11" t="s">
        <v>461</v>
      </c>
      <c r="G58" s="11" t="s">
        <v>123</v>
      </c>
      <c r="H58" s="11" t="s">
        <v>123</v>
      </c>
      <c r="I58" s="11" t="s">
        <v>123</v>
      </c>
      <c r="J58" s="11" t="s">
        <v>297</v>
      </c>
      <c r="K58" s="11" t="s">
        <v>297</v>
      </c>
      <c r="L58" s="11" t="s">
        <v>297</v>
      </c>
      <c r="M58" s="11" t="s">
        <v>123</v>
      </c>
      <c r="N58" s="11" t="s">
        <v>123</v>
      </c>
      <c r="O58" s="11" t="s">
        <v>123</v>
      </c>
      <c r="P58" s="11" t="s">
        <v>123</v>
      </c>
      <c r="Q58" s="11" t="s">
        <v>89</v>
      </c>
      <c r="R58" s="74"/>
    </row>
    <row r="59" spans="1:18" x14ac:dyDescent="0.25">
      <c r="A59" s="122"/>
      <c r="B59" s="123"/>
      <c r="C59" s="11" t="s">
        <v>245</v>
      </c>
      <c r="D59" s="11" t="s">
        <v>419</v>
      </c>
      <c r="E59" s="11" t="s">
        <v>462</v>
      </c>
      <c r="F59" s="11" t="s">
        <v>1063</v>
      </c>
      <c r="G59" s="11" t="s">
        <v>297</v>
      </c>
      <c r="H59" s="11" t="s">
        <v>123</v>
      </c>
      <c r="I59" s="11" t="s">
        <v>123</v>
      </c>
      <c r="J59" s="11" t="s">
        <v>123</v>
      </c>
      <c r="K59" s="11" t="s">
        <v>123</v>
      </c>
      <c r="L59" s="11" t="s">
        <v>123</v>
      </c>
      <c r="M59" s="11" t="s">
        <v>297</v>
      </c>
      <c r="N59" s="11" t="s">
        <v>123</v>
      </c>
      <c r="O59" s="11" t="s">
        <v>123</v>
      </c>
      <c r="P59" s="11" t="s">
        <v>123</v>
      </c>
      <c r="Q59" s="11" t="s">
        <v>89</v>
      </c>
      <c r="R59" s="74"/>
    </row>
    <row r="60" spans="1:18" x14ac:dyDescent="0.25">
      <c r="A60" s="122"/>
      <c r="B60" s="11" t="s">
        <v>35</v>
      </c>
      <c r="C60" s="11" t="s">
        <v>252</v>
      </c>
      <c r="D60" s="11" t="s">
        <v>419</v>
      </c>
      <c r="E60" s="11" t="s">
        <v>450</v>
      </c>
      <c r="F60" s="75"/>
      <c r="G60" s="11" t="s">
        <v>297</v>
      </c>
      <c r="H60" s="11" t="s">
        <v>297</v>
      </c>
      <c r="I60" s="11" t="s">
        <v>297</v>
      </c>
      <c r="J60" s="11" t="s">
        <v>297</v>
      </c>
      <c r="K60" s="11" t="s">
        <v>297</v>
      </c>
      <c r="L60" s="11" t="s">
        <v>297</v>
      </c>
      <c r="M60" s="11" t="s">
        <v>297</v>
      </c>
      <c r="N60" s="11" t="s">
        <v>297</v>
      </c>
      <c r="O60" s="11" t="s">
        <v>297</v>
      </c>
      <c r="P60" s="11" t="s">
        <v>297</v>
      </c>
      <c r="Q60" s="11" t="s">
        <v>825</v>
      </c>
      <c r="R60" s="74"/>
    </row>
    <row r="61" spans="1:18" x14ac:dyDescent="0.25">
      <c r="A61" s="122"/>
      <c r="B61" s="121" t="s">
        <v>36</v>
      </c>
      <c r="C61" s="11" t="s">
        <v>525</v>
      </c>
      <c r="D61" s="11" t="s">
        <v>419</v>
      </c>
      <c r="E61" s="11" t="s">
        <v>464</v>
      </c>
      <c r="F61" s="11" t="s">
        <v>465</v>
      </c>
      <c r="G61" s="11" t="s">
        <v>123</v>
      </c>
      <c r="H61" s="11" t="s">
        <v>123</v>
      </c>
      <c r="I61" s="11" t="s">
        <v>123</v>
      </c>
      <c r="J61" s="11" t="s">
        <v>123</v>
      </c>
      <c r="K61" s="11" t="s">
        <v>123</v>
      </c>
      <c r="L61" s="11" t="s">
        <v>123</v>
      </c>
      <c r="M61" s="11" t="s">
        <v>123</v>
      </c>
      <c r="N61" s="11" t="s">
        <v>123</v>
      </c>
      <c r="O61" s="11" t="s">
        <v>297</v>
      </c>
      <c r="P61" s="11" t="s">
        <v>123</v>
      </c>
      <c r="Q61" s="11" t="s">
        <v>825</v>
      </c>
      <c r="R61" s="74"/>
    </row>
    <row r="62" spans="1:18" ht="25.5" x14ac:dyDescent="0.25">
      <c r="A62" s="122"/>
      <c r="B62" s="122"/>
      <c r="C62" s="11" t="s">
        <v>466</v>
      </c>
      <c r="D62" s="11" t="s">
        <v>419</v>
      </c>
      <c r="E62" s="11" t="s">
        <v>467</v>
      </c>
      <c r="F62" s="11" t="s">
        <v>465</v>
      </c>
      <c r="G62" s="11" t="s">
        <v>123</v>
      </c>
      <c r="H62" s="11" t="s">
        <v>297</v>
      </c>
      <c r="I62" s="11" t="s">
        <v>123</v>
      </c>
      <c r="J62" s="11" t="s">
        <v>123</v>
      </c>
      <c r="K62" s="11" t="s">
        <v>123</v>
      </c>
      <c r="L62" s="11" t="s">
        <v>123</v>
      </c>
      <c r="M62" s="11" t="s">
        <v>123</v>
      </c>
      <c r="N62" s="11" t="s">
        <v>123</v>
      </c>
      <c r="O62" s="11" t="s">
        <v>297</v>
      </c>
      <c r="P62" s="11" t="s">
        <v>123</v>
      </c>
      <c r="Q62" s="11" t="s">
        <v>825</v>
      </c>
      <c r="R62" s="74"/>
    </row>
    <row r="63" spans="1:18" x14ac:dyDescent="0.25">
      <c r="A63" s="122"/>
      <c r="B63" s="122"/>
      <c r="C63" s="11" t="s">
        <v>827</v>
      </c>
      <c r="D63" s="11" t="s">
        <v>410</v>
      </c>
      <c r="E63" s="75"/>
      <c r="F63" s="75"/>
      <c r="G63" s="11" t="s">
        <v>297</v>
      </c>
      <c r="H63" s="11" t="s">
        <v>297</v>
      </c>
      <c r="I63" s="11" t="s">
        <v>123</v>
      </c>
      <c r="J63" s="11" t="s">
        <v>297</v>
      </c>
      <c r="K63" s="11" t="s">
        <v>297</v>
      </c>
      <c r="L63" s="11" t="s">
        <v>297</v>
      </c>
      <c r="M63" s="11" t="s">
        <v>297</v>
      </c>
      <c r="N63" s="11" t="s">
        <v>297</v>
      </c>
      <c r="O63" s="11" t="s">
        <v>297</v>
      </c>
      <c r="P63" s="11" t="s">
        <v>123</v>
      </c>
      <c r="Q63" s="11" t="s">
        <v>825</v>
      </c>
      <c r="R63" s="74"/>
    </row>
    <row r="64" spans="1:18" x14ac:dyDescent="0.25">
      <c r="A64" s="122"/>
      <c r="B64" s="122"/>
      <c r="C64" s="11" t="s">
        <v>237</v>
      </c>
      <c r="D64" s="11" t="s">
        <v>419</v>
      </c>
      <c r="E64" s="11" t="s">
        <v>469</v>
      </c>
      <c r="F64" s="11" t="s">
        <v>90</v>
      </c>
      <c r="G64" s="11" t="s">
        <v>123</v>
      </c>
      <c r="H64" s="11" t="s">
        <v>123</v>
      </c>
      <c r="I64" s="11" t="s">
        <v>297</v>
      </c>
      <c r="J64" s="11" t="s">
        <v>123</v>
      </c>
      <c r="K64" s="11" t="s">
        <v>123</v>
      </c>
      <c r="L64" s="11" t="s">
        <v>123</v>
      </c>
      <c r="M64" s="11" t="s">
        <v>297</v>
      </c>
      <c r="N64" s="11" t="s">
        <v>297</v>
      </c>
      <c r="O64" s="11" t="s">
        <v>297</v>
      </c>
      <c r="P64" s="11" t="s">
        <v>297</v>
      </c>
      <c r="Q64" s="11" t="s">
        <v>1064</v>
      </c>
      <c r="R64" s="74"/>
    </row>
    <row r="65" spans="1:18" x14ac:dyDescent="0.25">
      <c r="A65" s="122"/>
      <c r="B65" s="122"/>
      <c r="C65" s="11" t="s">
        <v>1065</v>
      </c>
      <c r="D65" s="11" t="s">
        <v>419</v>
      </c>
      <c r="E65" s="11" t="s">
        <v>470</v>
      </c>
      <c r="F65" s="11" t="s">
        <v>471</v>
      </c>
      <c r="G65" s="11" t="s">
        <v>297</v>
      </c>
      <c r="H65" s="11" t="s">
        <v>123</v>
      </c>
      <c r="I65" s="11" t="s">
        <v>297</v>
      </c>
      <c r="J65" s="11" t="s">
        <v>123</v>
      </c>
      <c r="K65" s="11" t="s">
        <v>123</v>
      </c>
      <c r="L65" s="11" t="s">
        <v>123</v>
      </c>
      <c r="M65" s="11" t="s">
        <v>123</v>
      </c>
      <c r="N65" s="11" t="s">
        <v>123</v>
      </c>
      <c r="O65" s="11" t="s">
        <v>123</v>
      </c>
      <c r="P65" s="11" t="s">
        <v>123</v>
      </c>
      <c r="Q65" s="11" t="s">
        <v>825</v>
      </c>
      <c r="R65" s="74"/>
    </row>
    <row r="66" spans="1:18" x14ac:dyDescent="0.25">
      <c r="A66" s="122"/>
      <c r="B66" s="123"/>
      <c r="C66" s="11" t="s">
        <v>1066</v>
      </c>
      <c r="D66" s="11" t="s">
        <v>410</v>
      </c>
      <c r="E66" s="75"/>
      <c r="F66" s="75"/>
      <c r="G66" s="11" t="s">
        <v>123</v>
      </c>
      <c r="H66" s="11" t="s">
        <v>297</v>
      </c>
      <c r="I66" s="11" t="s">
        <v>123</v>
      </c>
      <c r="J66" s="11" t="s">
        <v>123</v>
      </c>
      <c r="K66" s="11" t="s">
        <v>123</v>
      </c>
      <c r="L66" s="11" t="s">
        <v>123</v>
      </c>
      <c r="M66" s="11" t="s">
        <v>123</v>
      </c>
      <c r="N66" s="11" t="s">
        <v>123</v>
      </c>
      <c r="O66" s="11" t="s">
        <v>123</v>
      </c>
      <c r="P66" s="11" t="s">
        <v>123</v>
      </c>
      <c r="Q66" s="11" t="s">
        <v>825</v>
      </c>
      <c r="R66" s="74"/>
    </row>
    <row r="67" spans="1:18" ht="60" customHeight="1" x14ac:dyDescent="0.25">
      <c r="A67" s="122"/>
      <c r="B67" s="11" t="s">
        <v>37</v>
      </c>
      <c r="C67" s="11" t="s">
        <v>926</v>
      </c>
      <c r="D67" s="11" t="s">
        <v>419</v>
      </c>
      <c r="E67" s="11" t="s">
        <v>450</v>
      </c>
      <c r="F67" s="75"/>
      <c r="G67" s="11" t="s">
        <v>297</v>
      </c>
      <c r="H67" s="11" t="s">
        <v>123</v>
      </c>
      <c r="I67" s="11" t="s">
        <v>297</v>
      </c>
      <c r="J67" s="11" t="s">
        <v>297</v>
      </c>
      <c r="K67" s="11" t="s">
        <v>297</v>
      </c>
      <c r="L67" s="11" t="s">
        <v>297</v>
      </c>
      <c r="M67" s="11" t="s">
        <v>297</v>
      </c>
      <c r="N67" s="11" t="s">
        <v>123</v>
      </c>
      <c r="O67" s="11" t="s">
        <v>123</v>
      </c>
      <c r="P67" s="11" t="s">
        <v>297</v>
      </c>
      <c r="Q67" s="11" t="s">
        <v>1067</v>
      </c>
      <c r="R67" s="74"/>
    </row>
    <row r="68" spans="1:18" x14ac:dyDescent="0.25">
      <c r="A68" s="122"/>
      <c r="B68" s="121" t="s">
        <v>38</v>
      </c>
      <c r="C68" s="11" t="s">
        <v>921</v>
      </c>
      <c r="D68" s="11" t="s">
        <v>1164</v>
      </c>
      <c r="E68" s="76">
        <v>40457</v>
      </c>
      <c r="F68" s="77">
        <v>43902</v>
      </c>
      <c r="G68" s="11" t="s">
        <v>123</v>
      </c>
      <c r="H68" s="11" t="s">
        <v>123</v>
      </c>
      <c r="I68" s="11" t="s">
        <v>123</v>
      </c>
      <c r="J68" s="11" t="s">
        <v>297</v>
      </c>
      <c r="K68" s="11" t="s">
        <v>297</v>
      </c>
      <c r="L68" s="11" t="s">
        <v>297</v>
      </c>
      <c r="M68" s="11" t="s">
        <v>123</v>
      </c>
      <c r="N68" s="11" t="s">
        <v>123</v>
      </c>
      <c r="O68" s="11" t="s">
        <v>123</v>
      </c>
      <c r="P68" s="11" t="s">
        <v>123</v>
      </c>
      <c r="Q68" s="11" t="s">
        <v>825</v>
      </c>
      <c r="R68" s="74"/>
    </row>
    <row r="69" spans="1:18" x14ac:dyDescent="0.25">
      <c r="A69" s="122"/>
      <c r="B69" s="122"/>
      <c r="C69" s="11" t="s">
        <v>237</v>
      </c>
      <c r="D69" s="11" t="s">
        <v>1164</v>
      </c>
      <c r="E69" s="76">
        <v>43116</v>
      </c>
      <c r="F69" s="78">
        <v>46038</v>
      </c>
      <c r="G69" s="11" t="s">
        <v>297</v>
      </c>
      <c r="H69" s="11" t="s">
        <v>297</v>
      </c>
      <c r="I69" s="11" t="s">
        <v>297</v>
      </c>
      <c r="J69" s="11" t="s">
        <v>123</v>
      </c>
      <c r="K69" s="11" t="s">
        <v>123</v>
      </c>
      <c r="L69" s="11" t="s">
        <v>123</v>
      </c>
      <c r="M69" s="11" t="s">
        <v>297</v>
      </c>
      <c r="N69" s="11" t="s">
        <v>123</v>
      </c>
      <c r="O69" s="11" t="s">
        <v>297</v>
      </c>
      <c r="P69" s="11" t="s">
        <v>123</v>
      </c>
      <c r="Q69" s="11" t="s">
        <v>825</v>
      </c>
      <c r="R69" s="74"/>
    </row>
    <row r="70" spans="1:18" x14ac:dyDescent="0.25">
      <c r="A70" s="122"/>
      <c r="B70" s="123"/>
      <c r="C70" s="11" t="s">
        <v>922</v>
      </c>
      <c r="D70" s="11" t="s">
        <v>1164</v>
      </c>
      <c r="E70" s="78">
        <v>43425</v>
      </c>
      <c r="F70" s="78">
        <v>44521</v>
      </c>
      <c r="G70" s="11" t="s">
        <v>123</v>
      </c>
      <c r="H70" s="11" t="s">
        <v>123</v>
      </c>
      <c r="I70" s="11" t="s">
        <v>123</v>
      </c>
      <c r="J70" s="11" t="s">
        <v>123</v>
      </c>
      <c r="K70" s="11" t="s">
        <v>123</v>
      </c>
      <c r="L70" s="11" t="s">
        <v>123</v>
      </c>
      <c r="M70" s="11" t="s">
        <v>123</v>
      </c>
      <c r="N70" s="11" t="s">
        <v>123</v>
      </c>
      <c r="O70" s="11" t="s">
        <v>123</v>
      </c>
      <c r="P70" s="11" t="s">
        <v>123</v>
      </c>
      <c r="Q70" s="11" t="s">
        <v>338</v>
      </c>
      <c r="R70" s="74"/>
    </row>
    <row r="71" spans="1:18" x14ac:dyDescent="0.25">
      <c r="A71" s="123"/>
      <c r="B71" s="11" t="s">
        <v>39</v>
      </c>
      <c r="C71" s="11" t="s">
        <v>1068</v>
      </c>
      <c r="D71" s="11" t="s">
        <v>419</v>
      </c>
      <c r="E71" s="11" t="s">
        <v>472</v>
      </c>
      <c r="F71" s="11" t="s">
        <v>473</v>
      </c>
      <c r="G71" s="11" t="s">
        <v>297</v>
      </c>
      <c r="H71" s="11" t="s">
        <v>123</v>
      </c>
      <c r="I71" s="11" t="s">
        <v>123</v>
      </c>
      <c r="J71" s="11" t="s">
        <v>123</v>
      </c>
      <c r="K71" s="11" t="s">
        <v>123</v>
      </c>
      <c r="L71" s="11" t="s">
        <v>123</v>
      </c>
      <c r="M71" s="11" t="s">
        <v>123</v>
      </c>
      <c r="N71" s="11" t="s">
        <v>123</v>
      </c>
      <c r="O71" s="11" t="s">
        <v>123</v>
      </c>
      <c r="P71" s="11" t="s">
        <v>123</v>
      </c>
      <c r="Q71" s="11" t="s">
        <v>825</v>
      </c>
      <c r="R71" s="74"/>
    </row>
    <row r="72" spans="1:18" x14ac:dyDescent="0.25">
      <c r="A72" s="121" t="s">
        <v>40</v>
      </c>
      <c r="B72" s="121" t="s">
        <v>41</v>
      </c>
      <c r="C72" s="11" t="s">
        <v>468</v>
      </c>
      <c r="D72" s="11" t="s">
        <v>410</v>
      </c>
      <c r="E72" s="11" t="s">
        <v>474</v>
      </c>
      <c r="F72" s="11" t="s">
        <v>475</v>
      </c>
      <c r="G72" s="11" t="s">
        <v>297</v>
      </c>
      <c r="H72" s="11" t="s">
        <v>297</v>
      </c>
      <c r="I72" s="11" t="s">
        <v>123</v>
      </c>
      <c r="J72" s="11" t="s">
        <v>123</v>
      </c>
      <c r="K72" s="11" t="s">
        <v>123</v>
      </c>
      <c r="L72" s="11" t="s">
        <v>123</v>
      </c>
      <c r="M72" s="11" t="s">
        <v>297</v>
      </c>
      <c r="N72" s="11" t="s">
        <v>297</v>
      </c>
      <c r="O72" s="11" t="s">
        <v>297</v>
      </c>
      <c r="P72" s="11" t="s">
        <v>297</v>
      </c>
      <c r="Q72" s="11" t="s">
        <v>89</v>
      </c>
      <c r="R72" s="74"/>
    </row>
    <row r="73" spans="1:18" x14ac:dyDescent="0.25">
      <c r="A73" s="122"/>
      <c r="B73" s="122"/>
      <c r="C73" s="11" t="s">
        <v>476</v>
      </c>
      <c r="D73" s="11" t="s">
        <v>410</v>
      </c>
      <c r="E73" s="11" t="s">
        <v>477</v>
      </c>
      <c r="F73" s="75"/>
      <c r="G73" s="11" t="s">
        <v>123</v>
      </c>
      <c r="H73" s="11" t="s">
        <v>123</v>
      </c>
      <c r="I73" s="11" t="s">
        <v>123</v>
      </c>
      <c r="J73" s="11" t="s">
        <v>297</v>
      </c>
      <c r="K73" s="11" t="s">
        <v>297</v>
      </c>
      <c r="L73" s="11" t="s">
        <v>297</v>
      </c>
      <c r="M73" s="11" t="s">
        <v>123</v>
      </c>
      <c r="N73" s="11" t="s">
        <v>123</v>
      </c>
      <c r="O73" s="11" t="s">
        <v>123</v>
      </c>
      <c r="P73" s="11" t="s">
        <v>123</v>
      </c>
      <c r="Q73" s="11" t="s">
        <v>89</v>
      </c>
      <c r="R73" s="74"/>
    </row>
    <row r="74" spans="1:18" ht="25.5" x14ac:dyDescent="0.25">
      <c r="A74" s="122"/>
      <c r="B74" s="122"/>
      <c r="C74" s="11" t="s">
        <v>478</v>
      </c>
      <c r="D74" s="11" t="s">
        <v>410</v>
      </c>
      <c r="E74" s="11" t="s">
        <v>479</v>
      </c>
      <c r="F74" s="75"/>
      <c r="G74" s="11" t="s">
        <v>123</v>
      </c>
      <c r="H74" s="11" t="s">
        <v>123</v>
      </c>
      <c r="I74" s="11" t="s">
        <v>123</v>
      </c>
      <c r="J74" s="11" t="s">
        <v>297</v>
      </c>
      <c r="K74" s="11" t="s">
        <v>297</v>
      </c>
      <c r="L74" s="11" t="s">
        <v>297</v>
      </c>
      <c r="M74" s="11" t="s">
        <v>123</v>
      </c>
      <c r="N74" s="11" t="s">
        <v>123</v>
      </c>
      <c r="O74" s="11" t="s">
        <v>123</v>
      </c>
      <c r="P74" s="11" t="s">
        <v>123</v>
      </c>
      <c r="Q74" s="11" t="s">
        <v>89</v>
      </c>
      <c r="R74" s="74"/>
    </row>
    <row r="75" spans="1:18" x14ac:dyDescent="0.25">
      <c r="A75" s="122"/>
      <c r="B75" s="123"/>
      <c r="C75" s="11" t="s">
        <v>480</v>
      </c>
      <c r="D75" s="11" t="s">
        <v>410</v>
      </c>
      <c r="E75" s="11" t="s">
        <v>1069</v>
      </c>
      <c r="F75" s="75"/>
      <c r="G75" s="11" t="s">
        <v>123</v>
      </c>
      <c r="H75" s="11" t="s">
        <v>123</v>
      </c>
      <c r="I75" s="11" t="s">
        <v>123</v>
      </c>
      <c r="J75" s="11" t="s">
        <v>297</v>
      </c>
      <c r="K75" s="11" t="s">
        <v>297</v>
      </c>
      <c r="L75" s="11" t="s">
        <v>297</v>
      </c>
      <c r="M75" s="11" t="s">
        <v>123</v>
      </c>
      <c r="N75" s="11" t="s">
        <v>123</v>
      </c>
      <c r="O75" s="11" t="s">
        <v>123</v>
      </c>
      <c r="P75" s="11" t="s">
        <v>123</v>
      </c>
      <c r="Q75" s="11" t="s">
        <v>89</v>
      </c>
      <c r="R75" s="74"/>
    </row>
    <row r="76" spans="1:18" x14ac:dyDescent="0.25">
      <c r="A76" s="122"/>
      <c r="B76" s="121" t="s">
        <v>42</v>
      </c>
      <c r="C76" s="11" t="s">
        <v>468</v>
      </c>
      <c r="D76" s="11" t="s">
        <v>410</v>
      </c>
      <c r="E76" s="11" t="s">
        <v>474</v>
      </c>
      <c r="F76" s="11" t="s">
        <v>475</v>
      </c>
      <c r="G76" s="11" t="s">
        <v>297</v>
      </c>
      <c r="H76" s="11" t="s">
        <v>297</v>
      </c>
      <c r="I76" s="11" t="s">
        <v>123</v>
      </c>
      <c r="J76" s="11" t="s">
        <v>123</v>
      </c>
      <c r="K76" s="11" t="s">
        <v>123</v>
      </c>
      <c r="L76" s="11" t="s">
        <v>123</v>
      </c>
      <c r="M76" s="11" t="s">
        <v>297</v>
      </c>
      <c r="N76" s="11" t="s">
        <v>297</v>
      </c>
      <c r="O76" s="11" t="s">
        <v>297</v>
      </c>
      <c r="P76" s="11" t="s">
        <v>297</v>
      </c>
      <c r="Q76" s="11" t="s">
        <v>89</v>
      </c>
      <c r="R76" s="74"/>
    </row>
    <row r="77" spans="1:18" x14ac:dyDescent="0.25">
      <c r="A77" s="122"/>
      <c r="B77" s="122"/>
      <c r="C77" s="11" t="s">
        <v>476</v>
      </c>
      <c r="D77" s="11" t="s">
        <v>410</v>
      </c>
      <c r="E77" s="11" t="s">
        <v>482</v>
      </c>
      <c r="F77" s="75"/>
      <c r="G77" s="11" t="s">
        <v>123</v>
      </c>
      <c r="H77" s="11" t="s">
        <v>123</v>
      </c>
      <c r="I77" s="11" t="s">
        <v>123</v>
      </c>
      <c r="J77" s="11" t="s">
        <v>297</v>
      </c>
      <c r="K77" s="11" t="s">
        <v>297</v>
      </c>
      <c r="L77" s="11" t="s">
        <v>297</v>
      </c>
      <c r="M77" s="11" t="s">
        <v>123</v>
      </c>
      <c r="N77" s="11" t="s">
        <v>123</v>
      </c>
      <c r="O77" s="11" t="s">
        <v>123</v>
      </c>
      <c r="P77" s="11" t="s">
        <v>123</v>
      </c>
      <c r="Q77" s="11" t="s">
        <v>89</v>
      </c>
      <c r="R77" s="74"/>
    </row>
    <row r="78" spans="1:18" ht="25.5" x14ac:dyDescent="0.25">
      <c r="A78" s="122"/>
      <c r="B78" s="122"/>
      <c r="C78" s="11" t="s">
        <v>478</v>
      </c>
      <c r="D78" s="11" t="s">
        <v>410</v>
      </c>
      <c r="E78" s="11" t="s">
        <v>483</v>
      </c>
      <c r="F78" s="75"/>
      <c r="G78" s="11" t="s">
        <v>123</v>
      </c>
      <c r="H78" s="11" t="s">
        <v>123</v>
      </c>
      <c r="I78" s="11" t="s">
        <v>123</v>
      </c>
      <c r="J78" s="11" t="s">
        <v>297</v>
      </c>
      <c r="K78" s="11" t="s">
        <v>297</v>
      </c>
      <c r="L78" s="11" t="s">
        <v>297</v>
      </c>
      <c r="M78" s="11" t="s">
        <v>123</v>
      </c>
      <c r="N78" s="11" t="s">
        <v>123</v>
      </c>
      <c r="O78" s="11" t="s">
        <v>123</v>
      </c>
      <c r="P78" s="11" t="s">
        <v>123</v>
      </c>
      <c r="Q78" s="11" t="s">
        <v>89</v>
      </c>
      <c r="R78" s="74"/>
    </row>
    <row r="79" spans="1:18" x14ac:dyDescent="0.25">
      <c r="A79" s="122"/>
      <c r="B79" s="123"/>
      <c r="C79" s="11" t="s">
        <v>480</v>
      </c>
      <c r="D79" s="11" t="s">
        <v>410</v>
      </c>
      <c r="E79" s="11" t="s">
        <v>484</v>
      </c>
      <c r="F79" s="75"/>
      <c r="G79" s="11" t="s">
        <v>123</v>
      </c>
      <c r="H79" s="11" t="s">
        <v>123</v>
      </c>
      <c r="I79" s="11" t="s">
        <v>123</v>
      </c>
      <c r="J79" s="11" t="s">
        <v>297</v>
      </c>
      <c r="K79" s="11" t="s">
        <v>297</v>
      </c>
      <c r="L79" s="11" t="s">
        <v>297</v>
      </c>
      <c r="M79" s="11" t="s">
        <v>123</v>
      </c>
      <c r="N79" s="11" t="s">
        <v>123</v>
      </c>
      <c r="O79" s="11" t="s">
        <v>123</v>
      </c>
      <c r="P79" s="11" t="s">
        <v>123</v>
      </c>
      <c r="Q79" s="11" t="s">
        <v>89</v>
      </c>
      <c r="R79" s="74"/>
    </row>
    <row r="80" spans="1:18" x14ac:dyDescent="0.25">
      <c r="A80" s="122"/>
      <c r="B80" s="121" t="s">
        <v>43</v>
      </c>
      <c r="C80" s="11" t="s">
        <v>468</v>
      </c>
      <c r="D80" s="11" t="s">
        <v>410</v>
      </c>
      <c r="E80" s="11" t="s">
        <v>474</v>
      </c>
      <c r="F80" s="11" t="s">
        <v>475</v>
      </c>
      <c r="G80" s="11" t="s">
        <v>297</v>
      </c>
      <c r="H80" s="11" t="s">
        <v>297</v>
      </c>
      <c r="I80" s="11" t="s">
        <v>123</v>
      </c>
      <c r="J80" s="11" t="s">
        <v>123</v>
      </c>
      <c r="K80" s="11" t="s">
        <v>123</v>
      </c>
      <c r="L80" s="11" t="s">
        <v>123</v>
      </c>
      <c r="M80" s="11" t="s">
        <v>297</v>
      </c>
      <c r="N80" s="11" t="s">
        <v>297</v>
      </c>
      <c r="O80" s="11" t="s">
        <v>297</v>
      </c>
      <c r="P80" s="11" t="s">
        <v>297</v>
      </c>
      <c r="Q80" s="11" t="s">
        <v>89</v>
      </c>
      <c r="R80" s="74"/>
    </row>
    <row r="81" spans="1:18" x14ac:dyDescent="0.25">
      <c r="A81" s="122"/>
      <c r="B81" s="122"/>
      <c r="C81" s="11" t="s">
        <v>476</v>
      </c>
      <c r="D81" s="11" t="s">
        <v>410</v>
      </c>
      <c r="E81" s="11" t="s">
        <v>477</v>
      </c>
      <c r="F81" s="75"/>
      <c r="G81" s="11" t="s">
        <v>123</v>
      </c>
      <c r="H81" s="11" t="s">
        <v>123</v>
      </c>
      <c r="I81" s="11" t="s">
        <v>123</v>
      </c>
      <c r="J81" s="11" t="s">
        <v>297</v>
      </c>
      <c r="K81" s="11" t="s">
        <v>297</v>
      </c>
      <c r="L81" s="11" t="s">
        <v>297</v>
      </c>
      <c r="M81" s="11" t="s">
        <v>123</v>
      </c>
      <c r="N81" s="11" t="s">
        <v>123</v>
      </c>
      <c r="O81" s="11" t="s">
        <v>123</v>
      </c>
      <c r="P81" s="11" t="s">
        <v>123</v>
      </c>
      <c r="Q81" s="11" t="s">
        <v>89</v>
      </c>
      <c r="R81" s="74"/>
    </row>
    <row r="82" spans="1:18" ht="25.5" x14ac:dyDescent="0.25">
      <c r="A82" s="122"/>
      <c r="B82" s="122"/>
      <c r="C82" s="11" t="s">
        <v>478</v>
      </c>
      <c r="D82" s="11" t="s">
        <v>410</v>
      </c>
      <c r="E82" s="11" t="s">
        <v>479</v>
      </c>
      <c r="F82" s="75"/>
      <c r="G82" s="11" t="s">
        <v>123</v>
      </c>
      <c r="H82" s="11" t="s">
        <v>123</v>
      </c>
      <c r="I82" s="11" t="s">
        <v>123</v>
      </c>
      <c r="J82" s="11" t="s">
        <v>297</v>
      </c>
      <c r="K82" s="11" t="s">
        <v>297</v>
      </c>
      <c r="L82" s="11" t="s">
        <v>297</v>
      </c>
      <c r="M82" s="11" t="s">
        <v>123</v>
      </c>
      <c r="N82" s="11" t="s">
        <v>123</v>
      </c>
      <c r="O82" s="11" t="s">
        <v>123</v>
      </c>
      <c r="P82" s="11" t="s">
        <v>123</v>
      </c>
      <c r="Q82" s="11" t="s">
        <v>89</v>
      </c>
      <c r="R82" s="74"/>
    </row>
    <row r="83" spans="1:18" x14ac:dyDescent="0.25">
      <c r="A83" s="122"/>
      <c r="B83" s="123"/>
      <c r="C83" s="11" t="s">
        <v>480</v>
      </c>
      <c r="D83" s="11" t="s">
        <v>410</v>
      </c>
      <c r="E83" s="11" t="s">
        <v>481</v>
      </c>
      <c r="F83" s="75"/>
      <c r="G83" s="11" t="s">
        <v>123</v>
      </c>
      <c r="H83" s="11" t="s">
        <v>123</v>
      </c>
      <c r="I83" s="11" t="s">
        <v>123</v>
      </c>
      <c r="J83" s="11" t="s">
        <v>297</v>
      </c>
      <c r="K83" s="11" t="s">
        <v>297</v>
      </c>
      <c r="L83" s="11" t="s">
        <v>297</v>
      </c>
      <c r="M83" s="11" t="s">
        <v>123</v>
      </c>
      <c r="N83" s="11" t="s">
        <v>123</v>
      </c>
      <c r="O83" s="11" t="s">
        <v>123</v>
      </c>
      <c r="P83" s="11" t="s">
        <v>123</v>
      </c>
      <c r="Q83" s="11" t="s">
        <v>89</v>
      </c>
      <c r="R83" s="74"/>
    </row>
    <row r="84" spans="1:18" x14ac:dyDescent="0.25">
      <c r="A84" s="122"/>
      <c r="B84" s="121" t="s">
        <v>44</v>
      </c>
      <c r="C84" s="11" t="s">
        <v>468</v>
      </c>
      <c r="D84" s="11" t="s">
        <v>410</v>
      </c>
      <c r="E84" s="11" t="s">
        <v>474</v>
      </c>
      <c r="F84" s="11" t="s">
        <v>475</v>
      </c>
      <c r="G84" s="11" t="s">
        <v>297</v>
      </c>
      <c r="H84" s="11" t="s">
        <v>297</v>
      </c>
      <c r="I84" s="11" t="s">
        <v>123</v>
      </c>
      <c r="J84" s="11" t="s">
        <v>123</v>
      </c>
      <c r="K84" s="11" t="s">
        <v>123</v>
      </c>
      <c r="L84" s="11" t="s">
        <v>123</v>
      </c>
      <c r="M84" s="11" t="s">
        <v>297</v>
      </c>
      <c r="N84" s="11" t="s">
        <v>297</v>
      </c>
      <c r="O84" s="11" t="s">
        <v>297</v>
      </c>
      <c r="P84" s="11" t="s">
        <v>297</v>
      </c>
      <c r="Q84" s="11" t="s">
        <v>89</v>
      </c>
      <c r="R84" s="74"/>
    </row>
    <row r="85" spans="1:18" x14ac:dyDescent="0.25">
      <c r="A85" s="122"/>
      <c r="B85" s="122"/>
      <c r="C85" s="11" t="s">
        <v>476</v>
      </c>
      <c r="D85" s="11" t="s">
        <v>410</v>
      </c>
      <c r="E85" s="11" t="s">
        <v>485</v>
      </c>
      <c r="F85" s="75"/>
      <c r="G85" s="11" t="s">
        <v>123</v>
      </c>
      <c r="H85" s="11" t="s">
        <v>123</v>
      </c>
      <c r="I85" s="11" t="s">
        <v>123</v>
      </c>
      <c r="J85" s="11" t="s">
        <v>297</v>
      </c>
      <c r="K85" s="11" t="s">
        <v>297</v>
      </c>
      <c r="L85" s="11" t="s">
        <v>297</v>
      </c>
      <c r="M85" s="11" t="s">
        <v>123</v>
      </c>
      <c r="N85" s="11" t="s">
        <v>123</v>
      </c>
      <c r="O85" s="11" t="s">
        <v>123</v>
      </c>
      <c r="P85" s="11" t="s">
        <v>123</v>
      </c>
      <c r="Q85" s="11" t="s">
        <v>89</v>
      </c>
      <c r="R85" s="74"/>
    </row>
    <row r="86" spans="1:18" ht="25.5" x14ac:dyDescent="0.25">
      <c r="A86" s="122"/>
      <c r="B86" s="122"/>
      <c r="C86" s="11" t="s">
        <v>478</v>
      </c>
      <c r="D86" s="11" t="s">
        <v>410</v>
      </c>
      <c r="E86" s="11" t="s">
        <v>479</v>
      </c>
      <c r="F86" s="75"/>
      <c r="G86" s="11" t="s">
        <v>123</v>
      </c>
      <c r="H86" s="11" t="s">
        <v>123</v>
      </c>
      <c r="I86" s="11" t="s">
        <v>123</v>
      </c>
      <c r="J86" s="11" t="s">
        <v>297</v>
      </c>
      <c r="K86" s="11" t="s">
        <v>297</v>
      </c>
      <c r="L86" s="11" t="s">
        <v>297</v>
      </c>
      <c r="M86" s="11" t="s">
        <v>123</v>
      </c>
      <c r="N86" s="11" t="s">
        <v>123</v>
      </c>
      <c r="O86" s="11" t="s">
        <v>123</v>
      </c>
      <c r="P86" s="11" t="s">
        <v>123</v>
      </c>
      <c r="Q86" s="11" t="s">
        <v>89</v>
      </c>
      <c r="R86" s="74"/>
    </row>
    <row r="87" spans="1:18" x14ac:dyDescent="0.25">
      <c r="A87" s="122"/>
      <c r="B87" s="123"/>
      <c r="C87" s="11" t="s">
        <v>486</v>
      </c>
      <c r="D87" s="11" t="s">
        <v>410</v>
      </c>
      <c r="E87" s="11" t="s">
        <v>481</v>
      </c>
      <c r="F87" s="75"/>
      <c r="G87" s="11" t="s">
        <v>123</v>
      </c>
      <c r="H87" s="11" t="s">
        <v>123</v>
      </c>
      <c r="I87" s="11" t="s">
        <v>123</v>
      </c>
      <c r="J87" s="11" t="s">
        <v>297</v>
      </c>
      <c r="K87" s="11" t="s">
        <v>297</v>
      </c>
      <c r="L87" s="11" t="s">
        <v>297</v>
      </c>
      <c r="M87" s="11" t="s">
        <v>123</v>
      </c>
      <c r="N87" s="11" t="s">
        <v>123</v>
      </c>
      <c r="O87" s="11" t="s">
        <v>123</v>
      </c>
      <c r="P87" s="11" t="s">
        <v>123</v>
      </c>
      <c r="Q87" s="11" t="s">
        <v>89</v>
      </c>
      <c r="R87" s="74"/>
    </row>
    <row r="88" spans="1:18" x14ac:dyDescent="0.25">
      <c r="A88" s="122"/>
      <c r="B88" s="121" t="s">
        <v>45</v>
      </c>
      <c r="C88" s="11" t="s">
        <v>468</v>
      </c>
      <c r="D88" s="11" t="s">
        <v>410</v>
      </c>
      <c r="E88" s="11" t="s">
        <v>474</v>
      </c>
      <c r="F88" s="11" t="s">
        <v>475</v>
      </c>
      <c r="G88" s="11" t="s">
        <v>297</v>
      </c>
      <c r="H88" s="11" t="s">
        <v>297</v>
      </c>
      <c r="I88" s="11" t="s">
        <v>123</v>
      </c>
      <c r="J88" s="11" t="s">
        <v>123</v>
      </c>
      <c r="K88" s="11" t="s">
        <v>123</v>
      </c>
      <c r="L88" s="11" t="s">
        <v>123</v>
      </c>
      <c r="M88" s="11" t="s">
        <v>297</v>
      </c>
      <c r="N88" s="11" t="s">
        <v>297</v>
      </c>
      <c r="O88" s="11" t="s">
        <v>297</v>
      </c>
      <c r="P88" s="11" t="s">
        <v>297</v>
      </c>
      <c r="Q88" s="11" t="s">
        <v>89</v>
      </c>
      <c r="R88" s="74"/>
    </row>
    <row r="89" spans="1:18" x14ac:dyDescent="0.25">
      <c r="A89" s="122"/>
      <c r="B89" s="122"/>
      <c r="C89" s="11" t="s">
        <v>476</v>
      </c>
      <c r="D89" s="11" t="s">
        <v>410</v>
      </c>
      <c r="E89" s="11" t="s">
        <v>482</v>
      </c>
      <c r="F89" s="75"/>
      <c r="G89" s="11" t="s">
        <v>123</v>
      </c>
      <c r="H89" s="11" t="s">
        <v>123</v>
      </c>
      <c r="I89" s="11" t="s">
        <v>123</v>
      </c>
      <c r="J89" s="11" t="s">
        <v>297</v>
      </c>
      <c r="K89" s="11" t="s">
        <v>297</v>
      </c>
      <c r="L89" s="11" t="s">
        <v>297</v>
      </c>
      <c r="M89" s="11" t="s">
        <v>123</v>
      </c>
      <c r="N89" s="11" t="s">
        <v>123</v>
      </c>
      <c r="O89" s="11" t="s">
        <v>123</v>
      </c>
      <c r="P89" s="11" t="s">
        <v>123</v>
      </c>
      <c r="Q89" s="11" t="s">
        <v>89</v>
      </c>
      <c r="R89" s="74"/>
    </row>
    <row r="90" spans="1:18" ht="25.5" x14ac:dyDescent="0.25">
      <c r="A90" s="122"/>
      <c r="B90" s="122"/>
      <c r="C90" s="11" t="s">
        <v>478</v>
      </c>
      <c r="D90" s="11" t="s">
        <v>410</v>
      </c>
      <c r="E90" s="11" t="s">
        <v>479</v>
      </c>
      <c r="F90" s="75"/>
      <c r="G90" s="11" t="s">
        <v>123</v>
      </c>
      <c r="H90" s="11" t="s">
        <v>123</v>
      </c>
      <c r="I90" s="11" t="s">
        <v>123</v>
      </c>
      <c r="J90" s="11" t="s">
        <v>297</v>
      </c>
      <c r="K90" s="11" t="s">
        <v>297</v>
      </c>
      <c r="L90" s="11" t="s">
        <v>297</v>
      </c>
      <c r="M90" s="11" t="s">
        <v>123</v>
      </c>
      <c r="N90" s="11" t="s">
        <v>123</v>
      </c>
      <c r="O90" s="11" t="s">
        <v>123</v>
      </c>
      <c r="P90" s="11" t="s">
        <v>123</v>
      </c>
      <c r="Q90" s="11" t="s">
        <v>89</v>
      </c>
      <c r="R90" s="74"/>
    </row>
    <row r="91" spans="1:18" x14ac:dyDescent="0.25">
      <c r="A91" s="123"/>
      <c r="B91" s="123"/>
      <c r="C91" s="11" t="s">
        <v>480</v>
      </c>
      <c r="D91" s="11" t="s">
        <v>410</v>
      </c>
      <c r="E91" s="11" t="s">
        <v>484</v>
      </c>
      <c r="F91" s="75"/>
      <c r="G91" s="11" t="s">
        <v>123</v>
      </c>
      <c r="H91" s="11" t="s">
        <v>123</v>
      </c>
      <c r="I91" s="11" t="s">
        <v>123</v>
      </c>
      <c r="J91" s="11" t="s">
        <v>297</v>
      </c>
      <c r="K91" s="11" t="s">
        <v>297</v>
      </c>
      <c r="L91" s="11" t="s">
        <v>297</v>
      </c>
      <c r="M91" s="11" t="s">
        <v>123</v>
      </c>
      <c r="N91" s="11" t="s">
        <v>123</v>
      </c>
      <c r="O91" s="11" t="s">
        <v>123</v>
      </c>
      <c r="P91" s="11" t="s">
        <v>123</v>
      </c>
      <c r="Q91" s="11" t="s">
        <v>89</v>
      </c>
      <c r="R91" s="74"/>
    </row>
    <row r="92" spans="1:18" ht="25.5" x14ac:dyDescent="0.25">
      <c r="A92" s="121" t="s">
        <v>46</v>
      </c>
      <c r="B92" s="121" t="s">
        <v>47</v>
      </c>
      <c r="C92" s="11" t="s">
        <v>1070</v>
      </c>
      <c r="D92" s="11" t="s">
        <v>410</v>
      </c>
      <c r="E92" s="11" t="s">
        <v>1071</v>
      </c>
      <c r="F92" s="11" t="s">
        <v>1072</v>
      </c>
      <c r="G92" s="11" t="s">
        <v>123</v>
      </c>
      <c r="H92" s="11" t="s">
        <v>123</v>
      </c>
      <c r="I92" s="11" t="s">
        <v>123</v>
      </c>
      <c r="J92" s="11" t="s">
        <v>123</v>
      </c>
      <c r="K92" s="11" t="s">
        <v>123</v>
      </c>
      <c r="L92" s="11" t="s">
        <v>123</v>
      </c>
      <c r="M92" s="11" t="s">
        <v>123</v>
      </c>
      <c r="N92" s="11" t="s">
        <v>123</v>
      </c>
      <c r="O92" s="11" t="s">
        <v>123</v>
      </c>
      <c r="P92" s="11" t="s">
        <v>123</v>
      </c>
      <c r="Q92" s="11" t="s">
        <v>675</v>
      </c>
      <c r="R92" s="74"/>
    </row>
    <row r="93" spans="1:18" ht="25.5" x14ac:dyDescent="0.25">
      <c r="A93" s="122"/>
      <c r="B93" s="122"/>
      <c r="C93" s="11" t="s">
        <v>1070</v>
      </c>
      <c r="D93" s="11" t="s">
        <v>410</v>
      </c>
      <c r="E93" s="11" t="s">
        <v>1073</v>
      </c>
      <c r="F93" s="11" t="s">
        <v>1074</v>
      </c>
      <c r="G93" s="11" t="s">
        <v>123</v>
      </c>
      <c r="H93" s="11" t="s">
        <v>123</v>
      </c>
      <c r="I93" s="11" t="s">
        <v>123</v>
      </c>
      <c r="J93" s="11" t="s">
        <v>123</v>
      </c>
      <c r="K93" s="11" t="s">
        <v>123</v>
      </c>
      <c r="L93" s="11" t="s">
        <v>123</v>
      </c>
      <c r="M93" s="11" t="s">
        <v>123</v>
      </c>
      <c r="N93" s="11" t="s">
        <v>123</v>
      </c>
      <c r="O93" s="11" t="s">
        <v>123</v>
      </c>
      <c r="P93" s="11" t="s">
        <v>123</v>
      </c>
      <c r="Q93" s="11" t="s">
        <v>1075</v>
      </c>
      <c r="R93" s="74"/>
    </row>
    <row r="94" spans="1:18" x14ac:dyDescent="0.25">
      <c r="A94" s="122"/>
      <c r="B94" s="122"/>
      <c r="C94" s="11" t="s">
        <v>256</v>
      </c>
      <c r="D94" s="11" t="s">
        <v>419</v>
      </c>
      <c r="E94" s="11" t="s">
        <v>1076</v>
      </c>
      <c r="F94" s="75"/>
      <c r="G94" s="11" t="s">
        <v>123</v>
      </c>
      <c r="H94" s="11" t="s">
        <v>123</v>
      </c>
      <c r="I94" s="11" t="s">
        <v>123</v>
      </c>
      <c r="J94" s="11" t="s">
        <v>123</v>
      </c>
      <c r="K94" s="11" t="s">
        <v>123</v>
      </c>
      <c r="L94" s="11" t="s">
        <v>123</v>
      </c>
      <c r="M94" s="11" t="s">
        <v>123</v>
      </c>
      <c r="N94" s="11" t="s">
        <v>123</v>
      </c>
      <c r="O94" s="11" t="s">
        <v>123</v>
      </c>
      <c r="P94" s="11" t="s">
        <v>297</v>
      </c>
      <c r="Q94" s="11" t="s">
        <v>89</v>
      </c>
      <c r="R94" s="74"/>
    </row>
    <row r="95" spans="1:18" x14ac:dyDescent="0.25">
      <c r="A95" s="122"/>
      <c r="B95" s="122"/>
      <c r="C95" s="11" t="s">
        <v>257</v>
      </c>
      <c r="D95" s="11" t="s">
        <v>419</v>
      </c>
      <c r="E95" s="11" t="s">
        <v>413</v>
      </c>
      <c r="F95" s="11" t="s">
        <v>1077</v>
      </c>
      <c r="G95" s="11" t="s">
        <v>123</v>
      </c>
      <c r="H95" s="11" t="s">
        <v>123</v>
      </c>
      <c r="I95" s="11" t="s">
        <v>123</v>
      </c>
      <c r="J95" s="11" t="s">
        <v>123</v>
      </c>
      <c r="K95" s="11" t="s">
        <v>123</v>
      </c>
      <c r="L95" s="11" t="s">
        <v>123</v>
      </c>
      <c r="M95" s="11" t="s">
        <v>123</v>
      </c>
      <c r="N95" s="11" t="s">
        <v>123</v>
      </c>
      <c r="O95" s="11" t="s">
        <v>123</v>
      </c>
      <c r="P95" s="11" t="s">
        <v>123</v>
      </c>
      <c r="Q95" s="11" t="s">
        <v>457</v>
      </c>
      <c r="R95" s="74"/>
    </row>
    <row r="96" spans="1:18" x14ac:dyDescent="0.25">
      <c r="A96" s="122"/>
      <c r="B96" s="122"/>
      <c r="C96" s="11" t="s">
        <v>257</v>
      </c>
      <c r="D96" s="11" t="s">
        <v>419</v>
      </c>
      <c r="E96" s="11" t="s">
        <v>1078</v>
      </c>
      <c r="F96" s="75"/>
      <c r="G96" s="11" t="s">
        <v>123</v>
      </c>
      <c r="H96" s="11" t="s">
        <v>123</v>
      </c>
      <c r="I96" s="11" t="s">
        <v>123</v>
      </c>
      <c r="J96" s="11" t="s">
        <v>297</v>
      </c>
      <c r="K96" s="11" t="s">
        <v>297</v>
      </c>
      <c r="L96" s="11" t="s">
        <v>297</v>
      </c>
      <c r="M96" s="11" t="s">
        <v>123</v>
      </c>
      <c r="N96" s="11" t="s">
        <v>123</v>
      </c>
      <c r="O96" s="11" t="s">
        <v>123</v>
      </c>
      <c r="P96" s="11" t="s">
        <v>123</v>
      </c>
      <c r="Q96" s="11" t="s">
        <v>89</v>
      </c>
      <c r="R96" s="74"/>
    </row>
    <row r="97" spans="1:18" x14ac:dyDescent="0.25">
      <c r="A97" s="122"/>
      <c r="B97" s="122"/>
      <c r="C97" s="11" t="s">
        <v>257</v>
      </c>
      <c r="D97" s="11" t="s">
        <v>419</v>
      </c>
      <c r="E97" s="11" t="s">
        <v>481</v>
      </c>
      <c r="F97" s="75"/>
      <c r="G97" s="11" t="s">
        <v>123</v>
      </c>
      <c r="H97" s="11" t="s">
        <v>123</v>
      </c>
      <c r="I97" s="11" t="s">
        <v>123</v>
      </c>
      <c r="J97" s="11" t="s">
        <v>297</v>
      </c>
      <c r="K97" s="11" t="s">
        <v>297</v>
      </c>
      <c r="L97" s="11" t="s">
        <v>297</v>
      </c>
      <c r="M97" s="11" t="s">
        <v>123</v>
      </c>
      <c r="N97" s="11" t="s">
        <v>123</v>
      </c>
      <c r="O97" s="11" t="s">
        <v>123</v>
      </c>
      <c r="P97" s="11" t="s">
        <v>123</v>
      </c>
      <c r="Q97" s="11" t="s">
        <v>89</v>
      </c>
      <c r="R97" s="74"/>
    </row>
    <row r="98" spans="1:18" x14ac:dyDescent="0.25">
      <c r="A98" s="122"/>
      <c r="B98" s="122"/>
      <c r="C98" s="11" t="s">
        <v>257</v>
      </c>
      <c r="D98" s="11" t="s">
        <v>419</v>
      </c>
      <c r="E98" s="11" t="s">
        <v>516</v>
      </c>
      <c r="F98" s="75"/>
      <c r="G98" s="11" t="s">
        <v>123</v>
      </c>
      <c r="H98" s="11" t="s">
        <v>123</v>
      </c>
      <c r="I98" s="11" t="s">
        <v>123</v>
      </c>
      <c r="J98" s="11" t="s">
        <v>297</v>
      </c>
      <c r="K98" s="11" t="s">
        <v>297</v>
      </c>
      <c r="L98" s="11" t="s">
        <v>297</v>
      </c>
      <c r="M98" s="11" t="s">
        <v>123</v>
      </c>
      <c r="N98" s="11" t="s">
        <v>123</v>
      </c>
      <c r="O98" s="11" t="s">
        <v>123</v>
      </c>
      <c r="P98" s="11" t="s">
        <v>123</v>
      </c>
      <c r="Q98" s="11" t="s">
        <v>89</v>
      </c>
      <c r="R98" s="74"/>
    </row>
    <row r="99" spans="1:18" x14ac:dyDescent="0.25">
      <c r="A99" s="122"/>
      <c r="B99" s="122"/>
      <c r="C99" s="11" t="s">
        <v>487</v>
      </c>
      <c r="D99" s="11" t="s">
        <v>419</v>
      </c>
      <c r="E99" s="11" t="s">
        <v>1079</v>
      </c>
      <c r="F99" s="11" t="s">
        <v>1080</v>
      </c>
      <c r="G99" s="11" t="s">
        <v>123</v>
      </c>
      <c r="H99" s="11" t="s">
        <v>123</v>
      </c>
      <c r="I99" s="11" t="s">
        <v>123</v>
      </c>
      <c r="J99" s="11" t="s">
        <v>123</v>
      </c>
      <c r="K99" s="11" t="s">
        <v>123</v>
      </c>
      <c r="L99" s="11" t="s">
        <v>123</v>
      </c>
      <c r="M99" s="11" t="s">
        <v>123</v>
      </c>
      <c r="N99" s="11" t="s">
        <v>123</v>
      </c>
      <c r="O99" s="11" t="s">
        <v>123</v>
      </c>
      <c r="P99" s="11" t="s">
        <v>123</v>
      </c>
      <c r="Q99" s="11" t="s">
        <v>1081</v>
      </c>
      <c r="R99" s="74"/>
    </row>
    <row r="100" spans="1:18" x14ac:dyDescent="0.25">
      <c r="A100" s="122"/>
      <c r="B100" s="122"/>
      <c r="C100" s="11" t="s">
        <v>1082</v>
      </c>
      <c r="D100" s="11" t="s">
        <v>410</v>
      </c>
      <c r="E100" s="75"/>
      <c r="F100" s="75"/>
      <c r="G100" s="11" t="s">
        <v>123</v>
      </c>
      <c r="H100" s="11" t="s">
        <v>123</v>
      </c>
      <c r="I100" s="11" t="s">
        <v>297</v>
      </c>
      <c r="J100" s="11" t="s">
        <v>123</v>
      </c>
      <c r="K100" s="11" t="s">
        <v>123</v>
      </c>
      <c r="L100" s="11" t="s">
        <v>123</v>
      </c>
      <c r="M100" s="11" t="s">
        <v>123</v>
      </c>
      <c r="N100" s="11" t="s">
        <v>123</v>
      </c>
      <c r="O100" s="11" t="s">
        <v>123</v>
      </c>
      <c r="P100" s="11" t="s">
        <v>123</v>
      </c>
      <c r="Q100" s="11" t="s">
        <v>89</v>
      </c>
      <c r="R100" s="74"/>
    </row>
    <row r="101" spans="1:18" x14ac:dyDescent="0.25">
      <c r="A101" s="122"/>
      <c r="B101" s="123"/>
      <c r="C101" s="11" t="s">
        <v>1083</v>
      </c>
      <c r="D101" s="11" t="s">
        <v>410</v>
      </c>
      <c r="E101" s="11" t="s">
        <v>1084</v>
      </c>
      <c r="F101" s="11" t="s">
        <v>1085</v>
      </c>
      <c r="G101" s="11" t="s">
        <v>297</v>
      </c>
      <c r="H101" s="11" t="s">
        <v>123</v>
      </c>
      <c r="I101" s="11" t="s">
        <v>123</v>
      </c>
      <c r="J101" s="11" t="s">
        <v>123</v>
      </c>
      <c r="K101" s="11" t="s">
        <v>123</v>
      </c>
      <c r="L101" s="11" t="s">
        <v>123</v>
      </c>
      <c r="M101" s="11" t="s">
        <v>297</v>
      </c>
      <c r="N101" s="11" t="s">
        <v>123</v>
      </c>
      <c r="O101" s="11" t="s">
        <v>123</v>
      </c>
      <c r="P101" s="11" t="s">
        <v>123</v>
      </c>
      <c r="Q101" s="11" t="s">
        <v>1086</v>
      </c>
      <c r="R101" s="74"/>
    </row>
    <row r="102" spans="1:18" x14ac:dyDescent="0.25">
      <c r="A102" s="122"/>
      <c r="B102" s="121" t="s">
        <v>48</v>
      </c>
      <c r="C102" s="11" t="s">
        <v>239</v>
      </c>
      <c r="D102" s="11" t="s">
        <v>419</v>
      </c>
      <c r="E102" s="11" t="s">
        <v>1087</v>
      </c>
      <c r="F102" s="11" t="s">
        <v>1088</v>
      </c>
      <c r="G102" s="11" t="s">
        <v>123</v>
      </c>
      <c r="H102" s="11" t="s">
        <v>123</v>
      </c>
      <c r="I102" s="11" t="s">
        <v>123</v>
      </c>
      <c r="J102" s="11" t="s">
        <v>123</v>
      </c>
      <c r="K102" s="11" t="s">
        <v>123</v>
      </c>
      <c r="L102" s="11" t="s">
        <v>123</v>
      </c>
      <c r="M102" s="11" t="s">
        <v>123</v>
      </c>
      <c r="N102" s="11" t="s">
        <v>123</v>
      </c>
      <c r="O102" s="11" t="s">
        <v>123</v>
      </c>
      <c r="P102" s="11" t="s">
        <v>123</v>
      </c>
      <c r="Q102" s="11" t="s">
        <v>1089</v>
      </c>
      <c r="R102" s="74"/>
    </row>
    <row r="103" spans="1:18" x14ac:dyDescent="0.25">
      <c r="A103" s="122"/>
      <c r="B103" s="122"/>
      <c r="C103" s="11" t="s">
        <v>245</v>
      </c>
      <c r="D103" s="11" t="s">
        <v>419</v>
      </c>
      <c r="E103" s="11" t="s">
        <v>1087</v>
      </c>
      <c r="F103" s="11" t="s">
        <v>1088</v>
      </c>
      <c r="G103" s="11" t="s">
        <v>123</v>
      </c>
      <c r="H103" s="11" t="s">
        <v>123</v>
      </c>
      <c r="I103" s="11" t="s">
        <v>123</v>
      </c>
      <c r="J103" s="11" t="s">
        <v>123</v>
      </c>
      <c r="K103" s="11" t="s">
        <v>123</v>
      </c>
      <c r="L103" s="11" t="s">
        <v>123</v>
      </c>
      <c r="M103" s="11" t="s">
        <v>123</v>
      </c>
      <c r="N103" s="11" t="s">
        <v>123</v>
      </c>
      <c r="O103" s="11" t="s">
        <v>123</v>
      </c>
      <c r="P103" s="11" t="s">
        <v>123</v>
      </c>
      <c r="Q103" s="11" t="s">
        <v>1090</v>
      </c>
      <c r="R103" s="74"/>
    </row>
    <row r="104" spans="1:18" x14ac:dyDescent="0.25">
      <c r="A104" s="122"/>
      <c r="B104" s="123"/>
      <c r="C104" s="11" t="s">
        <v>488</v>
      </c>
      <c r="D104" s="11" t="s">
        <v>419</v>
      </c>
      <c r="E104" s="11" t="s">
        <v>452</v>
      </c>
      <c r="F104" s="11" t="s">
        <v>456</v>
      </c>
      <c r="G104" s="11" t="s">
        <v>297</v>
      </c>
      <c r="H104" s="11" t="s">
        <v>123</v>
      </c>
      <c r="I104" s="11" t="s">
        <v>123</v>
      </c>
      <c r="J104" s="11" t="s">
        <v>297</v>
      </c>
      <c r="K104" s="11" t="s">
        <v>297</v>
      </c>
      <c r="L104" s="11" t="s">
        <v>297</v>
      </c>
      <c r="M104" s="11" t="s">
        <v>297</v>
      </c>
      <c r="N104" s="11" t="s">
        <v>123</v>
      </c>
      <c r="O104" s="11" t="s">
        <v>123</v>
      </c>
      <c r="P104" s="11" t="s">
        <v>123</v>
      </c>
      <c r="Q104" s="11" t="s">
        <v>89</v>
      </c>
      <c r="R104" s="74"/>
    </row>
    <row r="105" spans="1:18" ht="25.5" x14ac:dyDescent="0.25">
      <c r="A105" s="122"/>
      <c r="B105" s="11" t="s">
        <v>49</v>
      </c>
      <c r="C105" s="11" t="s">
        <v>258</v>
      </c>
      <c r="D105" s="11" t="s">
        <v>419</v>
      </c>
      <c r="E105" s="11" t="s">
        <v>1091</v>
      </c>
      <c r="F105" s="11" t="s">
        <v>1092</v>
      </c>
      <c r="G105" s="11" t="s">
        <v>297</v>
      </c>
      <c r="H105" s="11" t="s">
        <v>297</v>
      </c>
      <c r="I105" s="11" t="s">
        <v>297</v>
      </c>
      <c r="J105" s="11" t="s">
        <v>297</v>
      </c>
      <c r="K105" s="11" t="s">
        <v>297</v>
      </c>
      <c r="L105" s="11" t="s">
        <v>297</v>
      </c>
      <c r="M105" s="11" t="s">
        <v>297</v>
      </c>
      <c r="N105" s="11" t="s">
        <v>297</v>
      </c>
      <c r="O105" s="11" t="s">
        <v>297</v>
      </c>
      <c r="P105" s="11" t="s">
        <v>297</v>
      </c>
      <c r="Q105" s="11" t="s">
        <v>1093</v>
      </c>
      <c r="R105" s="74"/>
    </row>
    <row r="106" spans="1:18" ht="25.5" x14ac:dyDescent="0.25">
      <c r="A106" s="122"/>
      <c r="B106" s="121" t="s">
        <v>50</v>
      </c>
      <c r="C106" s="11" t="s">
        <v>1094</v>
      </c>
      <c r="D106" s="11" t="s">
        <v>410</v>
      </c>
      <c r="E106" s="11" t="s">
        <v>1095</v>
      </c>
      <c r="F106" s="11" t="s">
        <v>1096</v>
      </c>
      <c r="G106" s="11" t="s">
        <v>123</v>
      </c>
      <c r="H106" s="11" t="s">
        <v>123</v>
      </c>
      <c r="I106" s="11" t="s">
        <v>123</v>
      </c>
      <c r="J106" s="11" t="s">
        <v>297</v>
      </c>
      <c r="K106" s="11" t="s">
        <v>297</v>
      </c>
      <c r="L106" s="11" t="s">
        <v>297</v>
      </c>
      <c r="M106" s="11" t="s">
        <v>123</v>
      </c>
      <c r="N106" s="11" t="s">
        <v>123</v>
      </c>
      <c r="O106" s="11" t="s">
        <v>123</v>
      </c>
      <c r="P106" s="11" t="s">
        <v>123</v>
      </c>
      <c r="Q106" s="11" t="s">
        <v>1097</v>
      </c>
      <c r="R106" s="74"/>
    </row>
    <row r="107" spans="1:18" ht="25.5" x14ac:dyDescent="0.25">
      <c r="A107" s="122"/>
      <c r="B107" s="122"/>
      <c r="C107" s="11" t="s">
        <v>1070</v>
      </c>
      <c r="D107" s="11" t="s">
        <v>410</v>
      </c>
      <c r="E107" s="11" t="s">
        <v>1073</v>
      </c>
      <c r="F107" s="11" t="s">
        <v>1074</v>
      </c>
      <c r="G107" s="11" t="s">
        <v>123</v>
      </c>
      <c r="H107" s="11" t="s">
        <v>123</v>
      </c>
      <c r="I107" s="11" t="s">
        <v>123</v>
      </c>
      <c r="J107" s="11" t="s">
        <v>123</v>
      </c>
      <c r="K107" s="11" t="s">
        <v>123</v>
      </c>
      <c r="L107" s="11" t="s">
        <v>123</v>
      </c>
      <c r="M107" s="11" t="s">
        <v>123</v>
      </c>
      <c r="N107" s="11" t="s">
        <v>123</v>
      </c>
      <c r="O107" s="11" t="s">
        <v>123</v>
      </c>
      <c r="P107" s="11" t="s">
        <v>123</v>
      </c>
      <c r="Q107" s="11" t="s">
        <v>1075</v>
      </c>
      <c r="R107" s="74"/>
    </row>
    <row r="108" spans="1:18" x14ac:dyDescent="0.25">
      <c r="A108" s="122"/>
      <c r="B108" s="122"/>
      <c r="C108" s="11" t="s">
        <v>1098</v>
      </c>
      <c r="D108" s="11" t="s">
        <v>410</v>
      </c>
      <c r="E108" s="11" t="s">
        <v>1071</v>
      </c>
      <c r="F108" s="11" t="s">
        <v>1072</v>
      </c>
      <c r="G108" s="11" t="s">
        <v>123</v>
      </c>
      <c r="H108" s="11" t="s">
        <v>123</v>
      </c>
      <c r="I108" s="11" t="s">
        <v>123</v>
      </c>
      <c r="J108" s="11" t="s">
        <v>123</v>
      </c>
      <c r="K108" s="11" t="s">
        <v>123</v>
      </c>
      <c r="L108" s="11" t="s">
        <v>123</v>
      </c>
      <c r="M108" s="11" t="s">
        <v>123</v>
      </c>
      <c r="N108" s="11" t="s">
        <v>123</v>
      </c>
      <c r="O108" s="11" t="s">
        <v>123</v>
      </c>
      <c r="P108" s="11" t="s">
        <v>123</v>
      </c>
      <c r="Q108" s="11" t="s">
        <v>675</v>
      </c>
      <c r="R108" s="74"/>
    </row>
    <row r="109" spans="1:18" x14ac:dyDescent="0.25">
      <c r="A109" s="122"/>
      <c r="B109" s="123"/>
      <c r="C109" s="11" t="s">
        <v>1099</v>
      </c>
      <c r="D109" s="11" t="s">
        <v>410</v>
      </c>
      <c r="E109" s="11" t="s">
        <v>490</v>
      </c>
      <c r="F109" s="11" t="s">
        <v>1100</v>
      </c>
      <c r="G109" s="11" t="s">
        <v>297</v>
      </c>
      <c r="H109" s="11" t="s">
        <v>123</v>
      </c>
      <c r="I109" s="11" t="s">
        <v>123</v>
      </c>
      <c r="J109" s="11" t="s">
        <v>123</v>
      </c>
      <c r="K109" s="11" t="s">
        <v>123</v>
      </c>
      <c r="L109" s="11" t="s">
        <v>123</v>
      </c>
      <c r="M109" s="11" t="s">
        <v>297</v>
      </c>
      <c r="N109" s="11" t="s">
        <v>123</v>
      </c>
      <c r="O109" s="11" t="s">
        <v>123</v>
      </c>
      <c r="P109" s="11" t="s">
        <v>123</v>
      </c>
      <c r="Q109" s="11" t="s">
        <v>825</v>
      </c>
      <c r="R109" s="74"/>
    </row>
    <row r="110" spans="1:18" ht="25.5" x14ac:dyDescent="0.25">
      <c r="A110" s="122"/>
      <c r="B110" s="121" t="s">
        <v>51</v>
      </c>
      <c r="C110" s="11" t="s">
        <v>258</v>
      </c>
      <c r="D110" s="11" t="s">
        <v>410</v>
      </c>
      <c r="E110" s="11" t="s">
        <v>1073</v>
      </c>
      <c r="F110" s="11" t="s">
        <v>1074</v>
      </c>
      <c r="G110" s="11" t="s">
        <v>123</v>
      </c>
      <c r="H110" s="11" t="s">
        <v>123</v>
      </c>
      <c r="I110" s="11" t="s">
        <v>123</v>
      </c>
      <c r="J110" s="11" t="s">
        <v>123</v>
      </c>
      <c r="K110" s="11" t="s">
        <v>123</v>
      </c>
      <c r="L110" s="11" t="s">
        <v>123</v>
      </c>
      <c r="M110" s="11" t="s">
        <v>123</v>
      </c>
      <c r="N110" s="11" t="s">
        <v>123</v>
      </c>
      <c r="O110" s="11" t="s">
        <v>123</v>
      </c>
      <c r="P110" s="11" t="s">
        <v>123</v>
      </c>
      <c r="Q110" s="11" t="s">
        <v>1075</v>
      </c>
      <c r="R110" s="74"/>
    </row>
    <row r="111" spans="1:18" ht="25.5" x14ac:dyDescent="0.25">
      <c r="A111" s="122"/>
      <c r="B111" s="122"/>
      <c r="C111" s="11" t="s">
        <v>258</v>
      </c>
      <c r="D111" s="11" t="s">
        <v>410</v>
      </c>
      <c r="E111" s="11" t="s">
        <v>1071</v>
      </c>
      <c r="F111" s="11" t="s">
        <v>1072</v>
      </c>
      <c r="G111" s="11" t="s">
        <v>123</v>
      </c>
      <c r="H111" s="11" t="s">
        <v>123</v>
      </c>
      <c r="I111" s="11" t="s">
        <v>123</v>
      </c>
      <c r="J111" s="11" t="s">
        <v>123</v>
      </c>
      <c r="K111" s="11" t="s">
        <v>123</v>
      </c>
      <c r="L111" s="11" t="s">
        <v>123</v>
      </c>
      <c r="M111" s="11" t="s">
        <v>123</v>
      </c>
      <c r="N111" s="11" t="s">
        <v>123</v>
      </c>
      <c r="O111" s="11" t="s">
        <v>123</v>
      </c>
      <c r="P111" s="11" t="s">
        <v>123</v>
      </c>
      <c r="Q111" s="11" t="s">
        <v>675</v>
      </c>
      <c r="R111" s="74"/>
    </row>
    <row r="112" spans="1:18" x14ac:dyDescent="0.25">
      <c r="A112" s="122"/>
      <c r="B112" s="123"/>
      <c r="C112" s="11" t="s">
        <v>983</v>
      </c>
      <c r="D112" s="11" t="s">
        <v>410</v>
      </c>
      <c r="E112" s="11" t="s">
        <v>492</v>
      </c>
      <c r="F112" s="11" t="s">
        <v>491</v>
      </c>
      <c r="G112" s="11" t="s">
        <v>297</v>
      </c>
      <c r="H112" s="11" t="s">
        <v>297</v>
      </c>
      <c r="I112" s="11" t="s">
        <v>123</v>
      </c>
      <c r="J112" s="11" t="s">
        <v>297</v>
      </c>
      <c r="K112" s="11" t="s">
        <v>297</v>
      </c>
      <c r="L112" s="11" t="s">
        <v>297</v>
      </c>
      <c r="M112" s="11" t="s">
        <v>297</v>
      </c>
      <c r="N112" s="11" t="s">
        <v>123</v>
      </c>
      <c r="O112" s="11" t="s">
        <v>123</v>
      </c>
      <c r="P112" s="11" t="s">
        <v>123</v>
      </c>
      <c r="Q112" s="11" t="s">
        <v>89</v>
      </c>
      <c r="R112" s="74"/>
    </row>
    <row r="113" spans="1:18" x14ac:dyDescent="0.25">
      <c r="A113" s="122"/>
      <c r="B113" s="121" t="s">
        <v>52</v>
      </c>
      <c r="C113" s="11" t="s">
        <v>262</v>
      </c>
      <c r="D113" s="11" t="s">
        <v>410</v>
      </c>
      <c r="E113" s="11" t="s">
        <v>1101</v>
      </c>
      <c r="F113" s="11" t="s">
        <v>1102</v>
      </c>
      <c r="G113" s="11" t="s">
        <v>297</v>
      </c>
      <c r="H113" s="11" t="s">
        <v>297</v>
      </c>
      <c r="I113" s="11" t="s">
        <v>123</v>
      </c>
      <c r="J113" s="11" t="s">
        <v>123</v>
      </c>
      <c r="K113" s="11" t="s">
        <v>123</v>
      </c>
      <c r="L113" s="11" t="s">
        <v>123</v>
      </c>
      <c r="M113" s="11" t="s">
        <v>297</v>
      </c>
      <c r="N113" s="11" t="s">
        <v>297</v>
      </c>
      <c r="O113" s="11" t="s">
        <v>297</v>
      </c>
      <c r="P113" s="11" t="s">
        <v>297</v>
      </c>
      <c r="Q113" s="11" t="s">
        <v>89</v>
      </c>
      <c r="R113" s="74"/>
    </row>
    <row r="114" spans="1:18" x14ac:dyDescent="0.25">
      <c r="A114" s="122"/>
      <c r="B114" s="122"/>
      <c r="C114" s="11" t="s">
        <v>262</v>
      </c>
      <c r="D114" s="11" t="s">
        <v>419</v>
      </c>
      <c r="E114" s="11" t="s">
        <v>495</v>
      </c>
      <c r="F114" s="11" t="s">
        <v>1103</v>
      </c>
      <c r="G114" s="11" t="s">
        <v>297</v>
      </c>
      <c r="H114" s="11" t="s">
        <v>297</v>
      </c>
      <c r="I114" s="11" t="s">
        <v>123</v>
      </c>
      <c r="J114" s="11" t="s">
        <v>123</v>
      </c>
      <c r="K114" s="11" t="s">
        <v>123</v>
      </c>
      <c r="L114" s="11" t="s">
        <v>123</v>
      </c>
      <c r="M114" s="11" t="s">
        <v>297</v>
      </c>
      <c r="N114" s="11" t="s">
        <v>297</v>
      </c>
      <c r="O114" s="11" t="s">
        <v>297</v>
      </c>
      <c r="P114" s="11" t="s">
        <v>297</v>
      </c>
      <c r="Q114" s="11" t="s">
        <v>89</v>
      </c>
      <c r="R114" s="74"/>
    </row>
    <row r="115" spans="1:18" x14ac:dyDescent="0.25">
      <c r="A115" s="122"/>
      <c r="B115" s="122"/>
      <c r="C115" s="11" t="s">
        <v>262</v>
      </c>
      <c r="D115" s="11" t="s">
        <v>419</v>
      </c>
      <c r="E115" s="11" t="s">
        <v>493</v>
      </c>
      <c r="F115" s="11" t="s">
        <v>494</v>
      </c>
      <c r="G115" s="11" t="s">
        <v>297</v>
      </c>
      <c r="H115" s="11" t="s">
        <v>297</v>
      </c>
      <c r="I115" s="11" t="s">
        <v>123</v>
      </c>
      <c r="J115" s="11" t="s">
        <v>123</v>
      </c>
      <c r="K115" s="11" t="s">
        <v>123</v>
      </c>
      <c r="L115" s="11" t="s">
        <v>123</v>
      </c>
      <c r="M115" s="11" t="s">
        <v>297</v>
      </c>
      <c r="N115" s="11" t="s">
        <v>123</v>
      </c>
      <c r="O115" s="11" t="s">
        <v>297</v>
      </c>
      <c r="P115" s="11" t="s">
        <v>297</v>
      </c>
      <c r="Q115" s="11" t="s">
        <v>89</v>
      </c>
      <c r="R115" s="74"/>
    </row>
    <row r="116" spans="1:18" ht="25.5" x14ac:dyDescent="0.25">
      <c r="A116" s="122"/>
      <c r="B116" s="122"/>
      <c r="C116" s="11" t="s">
        <v>262</v>
      </c>
      <c r="D116" s="11" t="s">
        <v>419</v>
      </c>
      <c r="E116" s="11" t="s">
        <v>496</v>
      </c>
      <c r="F116" s="11" t="s">
        <v>1104</v>
      </c>
      <c r="G116" s="11" t="s">
        <v>123</v>
      </c>
      <c r="H116" s="11" t="s">
        <v>123</v>
      </c>
      <c r="I116" s="11" t="s">
        <v>123</v>
      </c>
      <c r="J116" s="11" t="s">
        <v>123</v>
      </c>
      <c r="K116" s="11" t="s">
        <v>123</v>
      </c>
      <c r="L116" s="11" t="s">
        <v>123</v>
      </c>
      <c r="M116" s="11" t="s">
        <v>123</v>
      </c>
      <c r="N116" s="11" t="s">
        <v>123</v>
      </c>
      <c r="O116" s="11" t="s">
        <v>123</v>
      </c>
      <c r="P116" s="11" t="s">
        <v>123</v>
      </c>
      <c r="Q116" s="11" t="s">
        <v>1105</v>
      </c>
      <c r="R116" s="74"/>
    </row>
    <row r="117" spans="1:18" x14ac:dyDescent="0.25">
      <c r="A117" s="122"/>
      <c r="B117" s="122"/>
      <c r="C117" s="11" t="s">
        <v>262</v>
      </c>
      <c r="D117" s="11" t="s">
        <v>419</v>
      </c>
      <c r="E117" s="11" t="s">
        <v>1071</v>
      </c>
      <c r="F117" s="11" t="s">
        <v>1072</v>
      </c>
      <c r="G117" s="11" t="s">
        <v>123</v>
      </c>
      <c r="H117" s="11" t="s">
        <v>123</v>
      </c>
      <c r="I117" s="11" t="s">
        <v>123</v>
      </c>
      <c r="J117" s="11" t="s">
        <v>123</v>
      </c>
      <c r="K117" s="11" t="s">
        <v>123</v>
      </c>
      <c r="L117" s="11" t="s">
        <v>123</v>
      </c>
      <c r="M117" s="11" t="s">
        <v>123</v>
      </c>
      <c r="N117" s="11" t="s">
        <v>123</v>
      </c>
      <c r="O117" s="11" t="s">
        <v>123</v>
      </c>
      <c r="P117" s="11" t="s">
        <v>123</v>
      </c>
      <c r="Q117" s="11" t="s">
        <v>1106</v>
      </c>
      <c r="R117" s="74"/>
    </row>
    <row r="118" spans="1:18" ht="25.5" x14ac:dyDescent="0.25">
      <c r="A118" s="122"/>
      <c r="B118" s="122"/>
      <c r="C118" s="11" t="s">
        <v>237</v>
      </c>
      <c r="D118" s="11" t="s">
        <v>419</v>
      </c>
      <c r="E118" s="11" t="s">
        <v>1073</v>
      </c>
      <c r="F118" s="11" t="s">
        <v>1074</v>
      </c>
      <c r="G118" s="11" t="s">
        <v>123</v>
      </c>
      <c r="H118" s="11" t="s">
        <v>123</v>
      </c>
      <c r="I118" s="11" t="s">
        <v>123</v>
      </c>
      <c r="J118" s="11" t="s">
        <v>123</v>
      </c>
      <c r="K118" s="11" t="s">
        <v>123</v>
      </c>
      <c r="L118" s="11" t="s">
        <v>123</v>
      </c>
      <c r="M118" s="11" t="s">
        <v>123</v>
      </c>
      <c r="N118" s="11" t="s">
        <v>123</v>
      </c>
      <c r="O118" s="11" t="s">
        <v>123</v>
      </c>
      <c r="P118" s="11" t="s">
        <v>123</v>
      </c>
      <c r="Q118" s="11" t="s">
        <v>1107</v>
      </c>
      <c r="R118" s="74"/>
    </row>
    <row r="119" spans="1:18" ht="25.5" x14ac:dyDescent="0.25">
      <c r="A119" s="122"/>
      <c r="B119" s="122"/>
      <c r="C119" s="11" t="s">
        <v>1108</v>
      </c>
      <c r="D119" s="11" t="s">
        <v>419</v>
      </c>
      <c r="E119" s="11" t="s">
        <v>1109</v>
      </c>
      <c r="F119" s="11" t="s">
        <v>1110</v>
      </c>
      <c r="G119" s="11" t="s">
        <v>123</v>
      </c>
      <c r="H119" s="11" t="s">
        <v>123</v>
      </c>
      <c r="I119" s="11" t="s">
        <v>123</v>
      </c>
      <c r="J119" s="11" t="s">
        <v>123</v>
      </c>
      <c r="K119" s="11" t="s">
        <v>123</v>
      </c>
      <c r="L119" s="11" t="s">
        <v>123</v>
      </c>
      <c r="M119" s="11" t="s">
        <v>123</v>
      </c>
      <c r="N119" s="11" t="s">
        <v>123</v>
      </c>
      <c r="O119" s="11" t="s">
        <v>123</v>
      </c>
      <c r="P119" s="11" t="s">
        <v>123</v>
      </c>
      <c r="Q119" s="11" t="s">
        <v>1105</v>
      </c>
      <c r="R119" s="74"/>
    </row>
    <row r="120" spans="1:18" ht="56.25" customHeight="1" x14ac:dyDescent="0.25">
      <c r="A120" s="123"/>
      <c r="B120" s="123"/>
      <c r="C120" s="11" t="s">
        <v>497</v>
      </c>
      <c r="D120" s="11" t="s">
        <v>419</v>
      </c>
      <c r="E120" s="11" t="s">
        <v>498</v>
      </c>
      <c r="F120" s="11" t="s">
        <v>499</v>
      </c>
      <c r="G120" s="11" t="s">
        <v>123</v>
      </c>
      <c r="H120" s="11" t="s">
        <v>123</v>
      </c>
      <c r="I120" s="11" t="s">
        <v>297</v>
      </c>
      <c r="J120" s="11" t="s">
        <v>123</v>
      </c>
      <c r="K120" s="11" t="s">
        <v>123</v>
      </c>
      <c r="L120" s="11" t="s">
        <v>123</v>
      </c>
      <c r="M120" s="11" t="s">
        <v>123</v>
      </c>
      <c r="N120" s="11" t="s">
        <v>123</v>
      </c>
      <c r="O120" s="11" t="s">
        <v>123</v>
      </c>
      <c r="P120" s="11" t="s">
        <v>123</v>
      </c>
      <c r="Q120" s="11" t="s">
        <v>500</v>
      </c>
      <c r="R120" s="74"/>
    </row>
    <row r="121" spans="1:18" ht="25.5" x14ac:dyDescent="0.25">
      <c r="A121" s="121" t="s">
        <v>53</v>
      </c>
      <c r="B121" s="121" t="s">
        <v>54</v>
      </c>
      <c r="C121" s="11" t="s">
        <v>501</v>
      </c>
      <c r="D121" s="11" t="s">
        <v>410</v>
      </c>
      <c r="E121" s="11" t="s">
        <v>502</v>
      </c>
      <c r="F121" s="75"/>
      <c r="G121" s="11" t="s">
        <v>297</v>
      </c>
      <c r="H121" s="11" t="s">
        <v>297</v>
      </c>
      <c r="I121" s="11" t="s">
        <v>123</v>
      </c>
      <c r="J121" s="11" t="s">
        <v>123</v>
      </c>
      <c r="K121" s="11" t="s">
        <v>123</v>
      </c>
      <c r="L121" s="11" t="s">
        <v>123</v>
      </c>
      <c r="M121" s="11" t="s">
        <v>297</v>
      </c>
      <c r="N121" s="11" t="s">
        <v>123</v>
      </c>
      <c r="O121" s="11" t="s">
        <v>297</v>
      </c>
      <c r="P121" s="11" t="s">
        <v>297</v>
      </c>
      <c r="Q121" s="11" t="s">
        <v>825</v>
      </c>
      <c r="R121" s="74"/>
    </row>
    <row r="122" spans="1:18" ht="25.5" x14ac:dyDescent="0.25">
      <c r="A122" s="122"/>
      <c r="B122" s="123"/>
      <c r="C122" s="11" t="s">
        <v>501</v>
      </c>
      <c r="D122" s="11" t="s">
        <v>410</v>
      </c>
      <c r="E122" s="11" t="s">
        <v>1111</v>
      </c>
      <c r="F122" s="75"/>
      <c r="G122" s="11" t="s">
        <v>123</v>
      </c>
      <c r="H122" s="11" t="s">
        <v>123</v>
      </c>
      <c r="I122" s="11" t="s">
        <v>123</v>
      </c>
      <c r="J122" s="11" t="s">
        <v>297</v>
      </c>
      <c r="K122" s="11" t="s">
        <v>297</v>
      </c>
      <c r="L122" s="11" t="s">
        <v>297</v>
      </c>
      <c r="M122" s="11" t="s">
        <v>123</v>
      </c>
      <c r="N122" s="11" t="s">
        <v>123</v>
      </c>
      <c r="O122" s="11" t="s">
        <v>123</v>
      </c>
      <c r="P122" s="11" t="s">
        <v>123</v>
      </c>
      <c r="Q122" s="11" t="s">
        <v>89</v>
      </c>
      <c r="R122" s="74"/>
    </row>
    <row r="123" spans="1:18" x14ac:dyDescent="0.25">
      <c r="A123" s="122"/>
      <c r="B123" s="121" t="s">
        <v>55</v>
      </c>
      <c r="C123" s="11" t="s">
        <v>239</v>
      </c>
      <c r="D123" s="11" t="s">
        <v>419</v>
      </c>
      <c r="E123" s="11" t="s">
        <v>1112</v>
      </c>
      <c r="F123" s="75"/>
      <c r="G123" s="11" t="s">
        <v>123</v>
      </c>
      <c r="H123" s="11" t="s">
        <v>123</v>
      </c>
      <c r="I123" s="11" t="s">
        <v>123</v>
      </c>
      <c r="J123" s="11" t="s">
        <v>297</v>
      </c>
      <c r="K123" s="11" t="s">
        <v>297</v>
      </c>
      <c r="L123" s="11" t="s">
        <v>297</v>
      </c>
      <c r="M123" s="11" t="s">
        <v>123</v>
      </c>
      <c r="N123" s="11" t="s">
        <v>123</v>
      </c>
      <c r="O123" s="11" t="s">
        <v>123</v>
      </c>
      <c r="P123" s="11" t="s">
        <v>123</v>
      </c>
      <c r="Q123" s="11" t="s">
        <v>89</v>
      </c>
      <c r="R123" s="74"/>
    </row>
    <row r="124" spans="1:18" x14ac:dyDescent="0.25">
      <c r="A124" s="122"/>
      <c r="B124" s="123"/>
      <c r="C124" s="11" t="s">
        <v>239</v>
      </c>
      <c r="D124" s="11" t="s">
        <v>419</v>
      </c>
      <c r="E124" s="11" t="s">
        <v>503</v>
      </c>
      <c r="F124" s="75"/>
      <c r="G124" s="11" t="s">
        <v>297</v>
      </c>
      <c r="H124" s="11" t="s">
        <v>297</v>
      </c>
      <c r="I124" s="11" t="s">
        <v>297</v>
      </c>
      <c r="J124" s="11" t="s">
        <v>123</v>
      </c>
      <c r="K124" s="11" t="s">
        <v>123</v>
      </c>
      <c r="L124" s="11" t="s">
        <v>123</v>
      </c>
      <c r="M124" s="11" t="s">
        <v>297</v>
      </c>
      <c r="N124" s="11" t="s">
        <v>123</v>
      </c>
      <c r="O124" s="11" t="s">
        <v>297</v>
      </c>
      <c r="P124" s="11" t="s">
        <v>297</v>
      </c>
      <c r="Q124" s="11" t="s">
        <v>89</v>
      </c>
      <c r="R124" s="74"/>
    </row>
    <row r="125" spans="1:18" x14ac:dyDescent="0.25">
      <c r="A125" s="122"/>
      <c r="B125" s="121" t="s">
        <v>56</v>
      </c>
      <c r="C125" s="11" t="s">
        <v>504</v>
      </c>
      <c r="D125" s="11" t="s">
        <v>419</v>
      </c>
      <c r="E125" s="11" t="s">
        <v>1111</v>
      </c>
      <c r="F125" s="75"/>
      <c r="G125" s="11" t="s">
        <v>123</v>
      </c>
      <c r="H125" s="11" t="s">
        <v>123</v>
      </c>
      <c r="I125" s="11" t="s">
        <v>123</v>
      </c>
      <c r="J125" s="11" t="s">
        <v>297</v>
      </c>
      <c r="K125" s="11" t="s">
        <v>297</v>
      </c>
      <c r="L125" s="11" t="s">
        <v>297</v>
      </c>
      <c r="M125" s="11" t="s">
        <v>123</v>
      </c>
      <c r="N125" s="11" t="s">
        <v>123</v>
      </c>
      <c r="O125" s="11" t="s">
        <v>123</v>
      </c>
      <c r="P125" s="11" t="s">
        <v>123</v>
      </c>
      <c r="Q125" s="11" t="s">
        <v>89</v>
      </c>
      <c r="R125" s="74"/>
    </row>
    <row r="126" spans="1:18" x14ac:dyDescent="0.25">
      <c r="A126" s="122"/>
      <c r="B126" s="123"/>
      <c r="C126" s="11" t="s">
        <v>504</v>
      </c>
      <c r="D126" s="11" t="s">
        <v>419</v>
      </c>
      <c r="E126" s="11" t="s">
        <v>505</v>
      </c>
      <c r="F126" s="75"/>
      <c r="G126" s="11" t="s">
        <v>297</v>
      </c>
      <c r="H126" s="11" t="s">
        <v>297</v>
      </c>
      <c r="I126" s="11" t="s">
        <v>297</v>
      </c>
      <c r="J126" s="11" t="s">
        <v>123</v>
      </c>
      <c r="K126" s="11" t="s">
        <v>123</v>
      </c>
      <c r="L126" s="11" t="s">
        <v>123</v>
      </c>
      <c r="M126" s="11" t="s">
        <v>297</v>
      </c>
      <c r="N126" s="11" t="s">
        <v>297</v>
      </c>
      <c r="O126" s="11" t="s">
        <v>297</v>
      </c>
      <c r="P126" s="11" t="s">
        <v>297</v>
      </c>
      <c r="Q126" s="11" t="s">
        <v>89</v>
      </c>
      <c r="R126" s="74"/>
    </row>
    <row r="127" spans="1:18" x14ac:dyDescent="0.25">
      <c r="A127" s="122"/>
      <c r="B127" s="121" t="s">
        <v>57</v>
      </c>
      <c r="C127" s="11" t="s">
        <v>506</v>
      </c>
      <c r="D127" s="11" t="s">
        <v>419</v>
      </c>
      <c r="E127" s="11" t="s">
        <v>1113</v>
      </c>
      <c r="F127" s="75"/>
      <c r="G127" s="11" t="s">
        <v>297</v>
      </c>
      <c r="H127" s="11" t="s">
        <v>297</v>
      </c>
      <c r="I127" s="11" t="s">
        <v>297</v>
      </c>
      <c r="J127" s="11" t="s">
        <v>123</v>
      </c>
      <c r="K127" s="11" t="s">
        <v>123</v>
      </c>
      <c r="L127" s="11" t="s">
        <v>123</v>
      </c>
      <c r="M127" s="11" t="s">
        <v>297</v>
      </c>
      <c r="N127" s="11" t="s">
        <v>297</v>
      </c>
      <c r="O127" s="11" t="s">
        <v>297</v>
      </c>
      <c r="P127" s="11" t="s">
        <v>297</v>
      </c>
      <c r="Q127" s="11" t="s">
        <v>89</v>
      </c>
      <c r="R127" s="74"/>
    </row>
    <row r="128" spans="1:18" x14ac:dyDescent="0.25">
      <c r="A128" s="122"/>
      <c r="B128" s="123"/>
      <c r="C128" s="11" t="s">
        <v>506</v>
      </c>
      <c r="D128" s="11" t="s">
        <v>419</v>
      </c>
      <c r="E128" s="11" t="s">
        <v>1111</v>
      </c>
      <c r="F128" s="75"/>
      <c r="G128" s="11" t="s">
        <v>123</v>
      </c>
      <c r="H128" s="11" t="s">
        <v>123</v>
      </c>
      <c r="I128" s="11" t="s">
        <v>123</v>
      </c>
      <c r="J128" s="11" t="s">
        <v>297</v>
      </c>
      <c r="K128" s="11" t="s">
        <v>297</v>
      </c>
      <c r="L128" s="11" t="s">
        <v>297</v>
      </c>
      <c r="M128" s="11" t="s">
        <v>123</v>
      </c>
      <c r="N128" s="11" t="s">
        <v>123</v>
      </c>
      <c r="O128" s="11" t="s">
        <v>123</v>
      </c>
      <c r="P128" s="11" t="s">
        <v>123</v>
      </c>
      <c r="Q128" s="11" t="s">
        <v>89</v>
      </c>
      <c r="R128" s="74"/>
    </row>
    <row r="129" spans="1:18" x14ac:dyDescent="0.25">
      <c r="A129" s="122"/>
      <c r="B129" s="121" t="s">
        <v>58</v>
      </c>
      <c r="C129" s="11" t="s">
        <v>507</v>
      </c>
      <c r="D129" s="11" t="s">
        <v>419</v>
      </c>
      <c r="E129" s="11" t="s">
        <v>508</v>
      </c>
      <c r="F129" s="75"/>
      <c r="G129" s="11" t="s">
        <v>297</v>
      </c>
      <c r="H129" s="11" t="s">
        <v>297</v>
      </c>
      <c r="I129" s="11" t="s">
        <v>297</v>
      </c>
      <c r="J129" s="11" t="s">
        <v>123</v>
      </c>
      <c r="K129" s="11" t="s">
        <v>123</v>
      </c>
      <c r="L129" s="11" t="s">
        <v>123</v>
      </c>
      <c r="M129" s="11" t="s">
        <v>297</v>
      </c>
      <c r="N129" s="11" t="s">
        <v>297</v>
      </c>
      <c r="O129" s="11" t="s">
        <v>297</v>
      </c>
      <c r="P129" s="11" t="s">
        <v>297</v>
      </c>
      <c r="Q129" s="11" t="s">
        <v>89</v>
      </c>
      <c r="R129" s="74"/>
    </row>
    <row r="130" spans="1:18" x14ac:dyDescent="0.25">
      <c r="A130" s="122"/>
      <c r="B130" s="123"/>
      <c r="C130" s="11" t="s">
        <v>507</v>
      </c>
      <c r="D130" s="11" t="s">
        <v>419</v>
      </c>
      <c r="E130" s="11" t="s">
        <v>1114</v>
      </c>
      <c r="F130" s="75"/>
      <c r="G130" s="11" t="s">
        <v>123</v>
      </c>
      <c r="H130" s="11" t="s">
        <v>123</v>
      </c>
      <c r="I130" s="11" t="s">
        <v>123</v>
      </c>
      <c r="J130" s="11" t="s">
        <v>297</v>
      </c>
      <c r="K130" s="11" t="s">
        <v>297</v>
      </c>
      <c r="L130" s="11" t="s">
        <v>297</v>
      </c>
      <c r="M130" s="11" t="s">
        <v>123</v>
      </c>
      <c r="N130" s="11" t="s">
        <v>123</v>
      </c>
      <c r="O130" s="11" t="s">
        <v>123</v>
      </c>
      <c r="P130" s="11" t="s">
        <v>123</v>
      </c>
      <c r="Q130" s="11" t="s">
        <v>89</v>
      </c>
      <c r="R130" s="74"/>
    </row>
    <row r="131" spans="1:18" x14ac:dyDescent="0.25">
      <c r="A131" s="122"/>
      <c r="B131" s="121" t="s">
        <v>59</v>
      </c>
      <c r="C131" s="11" t="s">
        <v>239</v>
      </c>
      <c r="D131" s="11" t="s">
        <v>419</v>
      </c>
      <c r="E131" s="11" t="s">
        <v>1115</v>
      </c>
      <c r="F131" s="75"/>
      <c r="G131" s="11" t="s">
        <v>297</v>
      </c>
      <c r="H131" s="11" t="s">
        <v>297</v>
      </c>
      <c r="I131" s="11" t="s">
        <v>297</v>
      </c>
      <c r="J131" s="11" t="s">
        <v>123</v>
      </c>
      <c r="K131" s="11" t="s">
        <v>123</v>
      </c>
      <c r="L131" s="11" t="s">
        <v>123</v>
      </c>
      <c r="M131" s="11" t="s">
        <v>297</v>
      </c>
      <c r="N131" s="11" t="s">
        <v>123</v>
      </c>
      <c r="O131" s="11" t="s">
        <v>297</v>
      </c>
      <c r="P131" s="11" t="s">
        <v>297</v>
      </c>
      <c r="Q131" s="11" t="s">
        <v>89</v>
      </c>
      <c r="R131" s="74"/>
    </row>
    <row r="132" spans="1:18" x14ac:dyDescent="0.25">
      <c r="A132" s="122"/>
      <c r="B132" s="122"/>
      <c r="C132" s="11" t="s">
        <v>239</v>
      </c>
      <c r="D132" s="11" t="s">
        <v>419</v>
      </c>
      <c r="E132" s="11" t="s">
        <v>1114</v>
      </c>
      <c r="F132" s="75"/>
      <c r="G132" s="11" t="s">
        <v>123</v>
      </c>
      <c r="H132" s="11" t="s">
        <v>123</v>
      </c>
      <c r="I132" s="11" t="s">
        <v>123</v>
      </c>
      <c r="J132" s="11" t="s">
        <v>297</v>
      </c>
      <c r="K132" s="11" t="s">
        <v>297</v>
      </c>
      <c r="L132" s="11" t="s">
        <v>297</v>
      </c>
      <c r="M132" s="11" t="s">
        <v>123</v>
      </c>
      <c r="N132" s="11" t="s">
        <v>123</v>
      </c>
      <c r="O132" s="11" t="s">
        <v>123</v>
      </c>
      <c r="P132" s="11" t="s">
        <v>123</v>
      </c>
      <c r="Q132" s="11" t="s">
        <v>89</v>
      </c>
      <c r="R132" s="74"/>
    </row>
    <row r="133" spans="1:18" x14ac:dyDescent="0.25">
      <c r="A133" s="122"/>
      <c r="B133" s="123"/>
      <c r="C133" s="11" t="s">
        <v>509</v>
      </c>
      <c r="D133" s="11" t="s">
        <v>419</v>
      </c>
      <c r="E133" s="11" t="s">
        <v>1116</v>
      </c>
      <c r="F133" s="75"/>
      <c r="G133" s="11" t="s">
        <v>123</v>
      </c>
      <c r="H133" s="11" t="s">
        <v>123</v>
      </c>
      <c r="I133" s="11" t="s">
        <v>123</v>
      </c>
      <c r="J133" s="11" t="s">
        <v>297</v>
      </c>
      <c r="K133" s="11" t="s">
        <v>297</v>
      </c>
      <c r="L133" s="11" t="s">
        <v>297</v>
      </c>
      <c r="M133" s="11" t="s">
        <v>123</v>
      </c>
      <c r="N133" s="11" t="s">
        <v>123</v>
      </c>
      <c r="O133" s="11" t="s">
        <v>123</v>
      </c>
      <c r="P133" s="11" t="s">
        <v>123</v>
      </c>
      <c r="Q133" s="11" t="s">
        <v>89</v>
      </c>
      <c r="R133" s="74"/>
    </row>
    <row r="134" spans="1:18" x14ac:dyDescent="0.25">
      <c r="A134" s="122"/>
      <c r="B134" s="121" t="s">
        <v>60</v>
      </c>
      <c r="C134" s="11" t="s">
        <v>265</v>
      </c>
      <c r="D134" s="11" t="s">
        <v>419</v>
      </c>
      <c r="E134" s="11" t="s">
        <v>1111</v>
      </c>
      <c r="F134" s="75"/>
      <c r="G134" s="11" t="s">
        <v>123</v>
      </c>
      <c r="H134" s="11" t="s">
        <v>123</v>
      </c>
      <c r="I134" s="11" t="s">
        <v>123</v>
      </c>
      <c r="J134" s="11" t="s">
        <v>297</v>
      </c>
      <c r="K134" s="11" t="s">
        <v>297</v>
      </c>
      <c r="L134" s="11" t="s">
        <v>297</v>
      </c>
      <c r="M134" s="11" t="s">
        <v>123</v>
      </c>
      <c r="N134" s="11" t="s">
        <v>123</v>
      </c>
      <c r="O134" s="11" t="s">
        <v>123</v>
      </c>
      <c r="P134" s="11" t="s">
        <v>123</v>
      </c>
      <c r="Q134" s="11" t="s">
        <v>89</v>
      </c>
      <c r="R134" s="74"/>
    </row>
    <row r="135" spans="1:18" x14ac:dyDescent="0.25">
      <c r="A135" s="123"/>
      <c r="B135" s="123"/>
      <c r="C135" s="11" t="s">
        <v>265</v>
      </c>
      <c r="D135" s="11" t="s">
        <v>419</v>
      </c>
      <c r="E135" s="11" t="s">
        <v>511</v>
      </c>
      <c r="F135" s="75"/>
      <c r="G135" s="11" t="s">
        <v>297</v>
      </c>
      <c r="H135" s="11" t="s">
        <v>297</v>
      </c>
      <c r="I135" s="11" t="s">
        <v>297</v>
      </c>
      <c r="J135" s="11" t="s">
        <v>123</v>
      </c>
      <c r="K135" s="11" t="s">
        <v>123</v>
      </c>
      <c r="L135" s="11" t="s">
        <v>123</v>
      </c>
      <c r="M135" s="11" t="s">
        <v>297</v>
      </c>
      <c r="N135" s="11" t="s">
        <v>123</v>
      </c>
      <c r="O135" s="11" t="s">
        <v>297</v>
      </c>
      <c r="P135" s="11" t="s">
        <v>297</v>
      </c>
      <c r="Q135" s="11" t="s">
        <v>89</v>
      </c>
      <c r="R135" s="74"/>
    </row>
    <row r="136" spans="1:18" x14ac:dyDescent="0.25">
      <c r="A136" s="121" t="s">
        <v>61</v>
      </c>
      <c r="B136" s="121" t="s">
        <v>62</v>
      </c>
      <c r="C136" s="11" t="s">
        <v>266</v>
      </c>
      <c r="D136" s="11" t="s">
        <v>419</v>
      </c>
      <c r="E136" s="11" t="s">
        <v>1117</v>
      </c>
      <c r="F136" s="11" t="s">
        <v>1118</v>
      </c>
      <c r="G136" s="11" t="s">
        <v>297</v>
      </c>
      <c r="H136" s="11" t="s">
        <v>123</v>
      </c>
      <c r="I136" s="11" t="s">
        <v>297</v>
      </c>
      <c r="J136" s="11" t="s">
        <v>123</v>
      </c>
      <c r="K136" s="11" t="s">
        <v>123</v>
      </c>
      <c r="L136" s="11" t="s">
        <v>123</v>
      </c>
      <c r="M136" s="11" t="s">
        <v>297</v>
      </c>
      <c r="N136" s="11" t="s">
        <v>123</v>
      </c>
      <c r="O136" s="11" t="s">
        <v>123</v>
      </c>
      <c r="P136" s="11" t="s">
        <v>123</v>
      </c>
      <c r="Q136" s="11" t="s">
        <v>89</v>
      </c>
      <c r="R136" s="74"/>
    </row>
    <row r="137" spans="1:18" ht="25.5" x14ac:dyDescent="0.25">
      <c r="A137" s="122"/>
      <c r="B137" s="123"/>
      <c r="C137" s="11" t="s">
        <v>514</v>
      </c>
      <c r="D137" s="11" t="s">
        <v>419</v>
      </c>
      <c r="E137" s="11" t="s">
        <v>513</v>
      </c>
      <c r="F137" s="11" t="s">
        <v>1119</v>
      </c>
      <c r="G137" s="11" t="s">
        <v>297</v>
      </c>
      <c r="H137" s="11" t="s">
        <v>297</v>
      </c>
      <c r="I137" s="11" t="s">
        <v>297</v>
      </c>
      <c r="J137" s="11" t="s">
        <v>297</v>
      </c>
      <c r="K137" s="11" t="s">
        <v>297</v>
      </c>
      <c r="L137" s="11" t="s">
        <v>297</v>
      </c>
      <c r="M137" s="11" t="s">
        <v>297</v>
      </c>
      <c r="N137" s="11" t="s">
        <v>297</v>
      </c>
      <c r="O137" s="11" t="s">
        <v>297</v>
      </c>
      <c r="P137" s="11" t="s">
        <v>297</v>
      </c>
      <c r="Q137" s="11" t="s">
        <v>89</v>
      </c>
      <c r="R137" s="74"/>
    </row>
    <row r="138" spans="1:18" x14ac:dyDescent="0.25">
      <c r="A138" s="122"/>
      <c r="B138" s="11" t="s">
        <v>63</v>
      </c>
      <c r="C138" s="11" t="s">
        <v>1120</v>
      </c>
      <c r="D138" s="11" t="s">
        <v>419</v>
      </c>
      <c r="E138" s="11" t="s">
        <v>1121</v>
      </c>
      <c r="F138" s="11" t="s">
        <v>1122</v>
      </c>
      <c r="G138" s="11" t="s">
        <v>297</v>
      </c>
      <c r="H138" s="11" t="s">
        <v>123</v>
      </c>
      <c r="I138" s="11" t="s">
        <v>297</v>
      </c>
      <c r="J138" s="11" t="s">
        <v>297</v>
      </c>
      <c r="K138" s="11" t="s">
        <v>297</v>
      </c>
      <c r="L138" s="11" t="s">
        <v>297</v>
      </c>
      <c r="M138" s="11" t="s">
        <v>297</v>
      </c>
      <c r="N138" s="11" t="s">
        <v>123</v>
      </c>
      <c r="O138" s="11" t="s">
        <v>297</v>
      </c>
      <c r="P138" s="11" t="s">
        <v>123</v>
      </c>
      <c r="Q138" s="11" t="s">
        <v>89</v>
      </c>
      <c r="R138" s="74"/>
    </row>
    <row r="139" spans="1:18" x14ac:dyDescent="0.25">
      <c r="A139" s="122"/>
      <c r="B139" s="11" t="s">
        <v>64</v>
      </c>
      <c r="C139" s="11" t="s">
        <v>1123</v>
      </c>
      <c r="D139" s="11" t="s">
        <v>410</v>
      </c>
      <c r="E139" s="11" t="s">
        <v>1124</v>
      </c>
      <c r="F139" s="75"/>
      <c r="G139" s="11" t="s">
        <v>297</v>
      </c>
      <c r="H139" s="11" t="s">
        <v>123</v>
      </c>
      <c r="I139" s="11" t="s">
        <v>123</v>
      </c>
      <c r="J139" s="11" t="s">
        <v>123</v>
      </c>
      <c r="K139" s="11" t="s">
        <v>123</v>
      </c>
      <c r="L139" s="11" t="s">
        <v>123</v>
      </c>
      <c r="M139" s="11" t="s">
        <v>123</v>
      </c>
      <c r="N139" s="11" t="s">
        <v>123</v>
      </c>
      <c r="O139" s="11" t="s">
        <v>123</v>
      </c>
      <c r="P139" s="11" t="s">
        <v>123</v>
      </c>
      <c r="Q139" s="11" t="s">
        <v>89</v>
      </c>
      <c r="R139" s="74"/>
    </row>
    <row r="140" spans="1:18" ht="25.5" x14ac:dyDescent="0.25">
      <c r="A140" s="123"/>
      <c r="B140" s="11" t="s">
        <v>65</v>
      </c>
      <c r="C140" s="11" t="s">
        <v>521</v>
      </c>
      <c r="D140" s="11" t="s">
        <v>419</v>
      </c>
      <c r="E140" s="75"/>
      <c r="F140" s="75"/>
      <c r="G140" s="11" t="s">
        <v>297</v>
      </c>
      <c r="H140" s="11" t="s">
        <v>123</v>
      </c>
      <c r="I140" s="11" t="s">
        <v>297</v>
      </c>
      <c r="J140" s="11" t="s">
        <v>297</v>
      </c>
      <c r="K140" s="11" t="s">
        <v>297</v>
      </c>
      <c r="L140" s="11" t="s">
        <v>297</v>
      </c>
      <c r="M140" s="11" t="s">
        <v>123</v>
      </c>
      <c r="N140" s="11" t="s">
        <v>123</v>
      </c>
      <c r="O140" s="11" t="s">
        <v>123</v>
      </c>
      <c r="P140" s="11" t="s">
        <v>123</v>
      </c>
      <c r="Q140" s="11" t="s">
        <v>89</v>
      </c>
      <c r="R140" s="74"/>
    </row>
    <row r="141" spans="1:18" x14ac:dyDescent="0.25">
      <c r="A141" s="121" t="s">
        <v>66</v>
      </c>
      <c r="B141" s="121" t="s">
        <v>67</v>
      </c>
      <c r="C141" s="11" t="s">
        <v>523</v>
      </c>
      <c r="D141" s="11" t="s">
        <v>419</v>
      </c>
      <c r="E141" s="11" t="s">
        <v>524</v>
      </c>
      <c r="F141" s="75"/>
      <c r="G141" s="11" t="s">
        <v>123</v>
      </c>
      <c r="H141" s="11" t="s">
        <v>297</v>
      </c>
      <c r="I141" s="11" t="s">
        <v>123</v>
      </c>
      <c r="J141" s="11" t="s">
        <v>123</v>
      </c>
      <c r="K141" s="11" t="s">
        <v>123</v>
      </c>
      <c r="L141" s="11" t="s">
        <v>123</v>
      </c>
      <c r="M141" s="11" t="s">
        <v>123</v>
      </c>
      <c r="N141" s="11" t="s">
        <v>123</v>
      </c>
      <c r="O141" s="11" t="s">
        <v>123</v>
      </c>
      <c r="P141" s="11" t="s">
        <v>297</v>
      </c>
      <c r="Q141" s="11" t="s">
        <v>89</v>
      </c>
      <c r="R141" s="74"/>
    </row>
    <row r="142" spans="1:18" x14ac:dyDescent="0.25">
      <c r="A142" s="122"/>
      <c r="B142" s="122"/>
      <c r="C142" s="11" t="s">
        <v>525</v>
      </c>
      <c r="D142" s="11" t="s">
        <v>419</v>
      </c>
      <c r="E142" s="11" t="s">
        <v>526</v>
      </c>
      <c r="F142" s="75"/>
      <c r="G142" s="11" t="s">
        <v>123</v>
      </c>
      <c r="H142" s="11" t="s">
        <v>123</v>
      </c>
      <c r="I142" s="11" t="s">
        <v>123</v>
      </c>
      <c r="J142" s="11" t="s">
        <v>123</v>
      </c>
      <c r="K142" s="11" t="s">
        <v>123</v>
      </c>
      <c r="L142" s="11" t="s">
        <v>123</v>
      </c>
      <c r="M142" s="11" t="s">
        <v>123</v>
      </c>
      <c r="N142" s="11" t="s">
        <v>123</v>
      </c>
      <c r="O142" s="11" t="s">
        <v>297</v>
      </c>
      <c r="P142" s="11" t="s">
        <v>123</v>
      </c>
      <c r="Q142" s="11" t="s">
        <v>89</v>
      </c>
      <c r="R142" s="74"/>
    </row>
    <row r="143" spans="1:18" ht="25.5" x14ac:dyDescent="0.25">
      <c r="A143" s="122"/>
      <c r="B143" s="122"/>
      <c r="C143" s="11" t="s">
        <v>466</v>
      </c>
      <c r="D143" s="11" t="s">
        <v>419</v>
      </c>
      <c r="E143" s="11" t="s">
        <v>527</v>
      </c>
      <c r="F143" s="75"/>
      <c r="G143" s="11" t="s">
        <v>123</v>
      </c>
      <c r="H143" s="11" t="s">
        <v>297</v>
      </c>
      <c r="I143" s="11" t="s">
        <v>123</v>
      </c>
      <c r="J143" s="11" t="s">
        <v>123</v>
      </c>
      <c r="K143" s="11" t="s">
        <v>123</v>
      </c>
      <c r="L143" s="11" t="s">
        <v>123</v>
      </c>
      <c r="M143" s="11" t="s">
        <v>123</v>
      </c>
      <c r="N143" s="11" t="s">
        <v>123</v>
      </c>
      <c r="O143" s="11" t="s">
        <v>123</v>
      </c>
      <c r="P143" s="11" t="s">
        <v>297</v>
      </c>
      <c r="Q143" s="11" t="s">
        <v>89</v>
      </c>
      <c r="R143" s="74"/>
    </row>
    <row r="144" spans="1:18" x14ac:dyDescent="0.25">
      <c r="A144" s="122"/>
      <c r="B144" s="122"/>
      <c r="C144" s="11" t="s">
        <v>411</v>
      </c>
      <c r="D144" s="11" t="s">
        <v>419</v>
      </c>
      <c r="E144" s="11" t="s">
        <v>528</v>
      </c>
      <c r="F144" s="75"/>
      <c r="G144" s="11" t="s">
        <v>297</v>
      </c>
      <c r="H144" s="11" t="s">
        <v>297</v>
      </c>
      <c r="I144" s="11" t="s">
        <v>123</v>
      </c>
      <c r="J144" s="11" t="s">
        <v>297</v>
      </c>
      <c r="K144" s="11" t="s">
        <v>297</v>
      </c>
      <c r="L144" s="11" t="s">
        <v>297</v>
      </c>
      <c r="M144" s="11" t="s">
        <v>297</v>
      </c>
      <c r="N144" s="11" t="s">
        <v>297</v>
      </c>
      <c r="O144" s="11" t="s">
        <v>297</v>
      </c>
      <c r="P144" s="11" t="s">
        <v>297</v>
      </c>
      <c r="Q144" s="11" t="s">
        <v>89</v>
      </c>
      <c r="R144" s="74"/>
    </row>
    <row r="145" spans="1:18" x14ac:dyDescent="0.25">
      <c r="A145" s="122"/>
      <c r="B145" s="122"/>
      <c r="C145" s="11" t="s">
        <v>529</v>
      </c>
      <c r="D145" s="11" t="s">
        <v>410</v>
      </c>
      <c r="E145" s="75"/>
      <c r="F145" s="75"/>
      <c r="G145" s="11" t="s">
        <v>123</v>
      </c>
      <c r="H145" s="11" t="s">
        <v>123</v>
      </c>
      <c r="I145" s="11" t="s">
        <v>123</v>
      </c>
      <c r="J145" s="11" t="s">
        <v>123</v>
      </c>
      <c r="K145" s="11" t="s">
        <v>123</v>
      </c>
      <c r="L145" s="11" t="s">
        <v>123</v>
      </c>
      <c r="M145" s="11" t="s">
        <v>123</v>
      </c>
      <c r="N145" s="11" t="s">
        <v>123</v>
      </c>
      <c r="O145" s="11" t="s">
        <v>123</v>
      </c>
      <c r="P145" s="11" t="s">
        <v>297</v>
      </c>
      <c r="Q145" s="11" t="s">
        <v>89</v>
      </c>
      <c r="R145" s="74"/>
    </row>
    <row r="146" spans="1:18" ht="25.5" x14ac:dyDescent="0.25">
      <c r="A146" s="122"/>
      <c r="B146" s="122"/>
      <c r="C146" s="11" t="s">
        <v>530</v>
      </c>
      <c r="D146" s="11" t="s">
        <v>419</v>
      </c>
      <c r="E146" s="11" t="s">
        <v>531</v>
      </c>
      <c r="F146" s="11" t="s">
        <v>532</v>
      </c>
      <c r="G146" s="11" t="s">
        <v>297</v>
      </c>
      <c r="H146" s="11" t="s">
        <v>297</v>
      </c>
      <c r="I146" s="11" t="s">
        <v>297</v>
      </c>
      <c r="J146" s="11" t="s">
        <v>297</v>
      </c>
      <c r="K146" s="11" t="s">
        <v>297</v>
      </c>
      <c r="L146" s="11" t="s">
        <v>297</v>
      </c>
      <c r="M146" s="11" t="s">
        <v>297</v>
      </c>
      <c r="N146" s="11" t="s">
        <v>297</v>
      </c>
      <c r="O146" s="11" t="s">
        <v>297</v>
      </c>
      <c r="P146" s="11" t="s">
        <v>297</v>
      </c>
      <c r="Q146" s="11" t="s">
        <v>89</v>
      </c>
      <c r="R146" s="74"/>
    </row>
    <row r="147" spans="1:18" x14ac:dyDescent="0.25">
      <c r="A147" s="122"/>
      <c r="B147" s="122"/>
      <c r="C147" s="11" t="s">
        <v>515</v>
      </c>
      <c r="D147" s="11" t="s">
        <v>410</v>
      </c>
      <c r="E147" s="75"/>
      <c r="F147" s="75"/>
      <c r="G147" s="11" t="s">
        <v>123</v>
      </c>
      <c r="H147" s="11" t="s">
        <v>123</v>
      </c>
      <c r="I147" s="11" t="s">
        <v>123</v>
      </c>
      <c r="J147" s="11" t="s">
        <v>123</v>
      </c>
      <c r="K147" s="11" t="s">
        <v>123</v>
      </c>
      <c r="L147" s="11" t="s">
        <v>123</v>
      </c>
      <c r="M147" s="11" t="s">
        <v>123</v>
      </c>
      <c r="N147" s="11" t="s">
        <v>123</v>
      </c>
      <c r="O147" s="11" t="s">
        <v>123</v>
      </c>
      <c r="P147" s="11" t="s">
        <v>297</v>
      </c>
      <c r="Q147" s="11" t="s">
        <v>89</v>
      </c>
      <c r="R147" s="74"/>
    </row>
    <row r="148" spans="1:18" ht="25.5" x14ac:dyDescent="0.25">
      <c r="A148" s="122"/>
      <c r="B148" s="122"/>
      <c r="C148" s="11" t="s">
        <v>533</v>
      </c>
      <c r="D148" s="11" t="s">
        <v>419</v>
      </c>
      <c r="E148" s="11" t="s">
        <v>534</v>
      </c>
      <c r="F148" s="75"/>
      <c r="G148" s="11" t="s">
        <v>123</v>
      </c>
      <c r="H148" s="11" t="s">
        <v>123</v>
      </c>
      <c r="I148" s="11" t="s">
        <v>123</v>
      </c>
      <c r="J148" s="11" t="s">
        <v>123</v>
      </c>
      <c r="K148" s="11" t="s">
        <v>123</v>
      </c>
      <c r="L148" s="11" t="s">
        <v>123</v>
      </c>
      <c r="M148" s="11" t="s">
        <v>123</v>
      </c>
      <c r="N148" s="11" t="s">
        <v>123</v>
      </c>
      <c r="O148" s="11" t="s">
        <v>297</v>
      </c>
      <c r="P148" s="11" t="s">
        <v>123</v>
      </c>
      <c r="Q148" s="11" t="s">
        <v>89</v>
      </c>
      <c r="R148" s="74"/>
    </row>
    <row r="149" spans="1:18" ht="25.5" x14ac:dyDescent="0.25">
      <c r="A149" s="122"/>
      <c r="B149" s="123"/>
      <c r="C149" s="11" t="s">
        <v>535</v>
      </c>
      <c r="D149" s="11" t="s">
        <v>419</v>
      </c>
      <c r="E149" s="11" t="s">
        <v>536</v>
      </c>
      <c r="F149" s="11" t="s">
        <v>537</v>
      </c>
      <c r="G149" s="11" t="s">
        <v>123</v>
      </c>
      <c r="H149" s="11" t="s">
        <v>123</v>
      </c>
      <c r="I149" s="11" t="s">
        <v>123</v>
      </c>
      <c r="J149" s="11" t="s">
        <v>297</v>
      </c>
      <c r="K149" s="11" t="s">
        <v>297</v>
      </c>
      <c r="L149" s="11" t="s">
        <v>297</v>
      </c>
      <c r="M149" s="11" t="s">
        <v>123</v>
      </c>
      <c r="N149" s="11" t="s">
        <v>123</v>
      </c>
      <c r="O149" s="11" t="s">
        <v>123</v>
      </c>
      <c r="P149" s="11" t="s">
        <v>123</v>
      </c>
      <c r="Q149" s="11" t="s">
        <v>89</v>
      </c>
      <c r="R149" s="74"/>
    </row>
    <row r="150" spans="1:18" x14ac:dyDescent="0.25">
      <c r="A150" s="122"/>
      <c r="B150" s="121" t="s">
        <v>68</v>
      </c>
      <c r="C150" s="11" t="s">
        <v>433</v>
      </c>
      <c r="D150" s="11" t="s">
        <v>410</v>
      </c>
      <c r="E150" s="75"/>
      <c r="F150" s="75"/>
      <c r="G150" s="11" t="s">
        <v>123</v>
      </c>
      <c r="H150" s="11" t="s">
        <v>123</v>
      </c>
      <c r="I150" s="11" t="s">
        <v>123</v>
      </c>
      <c r="J150" s="11" t="s">
        <v>123</v>
      </c>
      <c r="K150" s="11" t="s">
        <v>123</v>
      </c>
      <c r="L150" s="11" t="s">
        <v>123</v>
      </c>
      <c r="M150" s="11" t="s">
        <v>123</v>
      </c>
      <c r="N150" s="11" t="s">
        <v>123</v>
      </c>
      <c r="O150" s="11" t="s">
        <v>297</v>
      </c>
      <c r="P150" s="11" t="s">
        <v>297</v>
      </c>
      <c r="Q150" s="11" t="s">
        <v>89</v>
      </c>
      <c r="R150" s="74"/>
    </row>
    <row r="151" spans="1:18" ht="25.5" x14ac:dyDescent="0.25">
      <c r="A151" s="122"/>
      <c r="B151" s="122"/>
      <c r="C151" s="11" t="s">
        <v>539</v>
      </c>
      <c r="D151" s="11" t="s">
        <v>410</v>
      </c>
      <c r="E151" s="75"/>
      <c r="F151" s="75"/>
      <c r="G151" s="11" t="s">
        <v>123</v>
      </c>
      <c r="H151" s="11" t="s">
        <v>297</v>
      </c>
      <c r="I151" s="11" t="s">
        <v>123</v>
      </c>
      <c r="J151" s="11" t="s">
        <v>123</v>
      </c>
      <c r="K151" s="11" t="s">
        <v>123</v>
      </c>
      <c r="L151" s="11" t="s">
        <v>123</v>
      </c>
      <c r="M151" s="11" t="s">
        <v>123</v>
      </c>
      <c r="N151" s="11" t="s">
        <v>123</v>
      </c>
      <c r="O151" s="11" t="s">
        <v>123</v>
      </c>
      <c r="P151" s="11" t="s">
        <v>297</v>
      </c>
      <c r="Q151" s="11" t="s">
        <v>89</v>
      </c>
      <c r="R151" s="74"/>
    </row>
    <row r="152" spans="1:18" ht="25.5" x14ac:dyDescent="0.25">
      <c r="A152" s="122"/>
      <c r="B152" s="122"/>
      <c r="C152" s="11" t="s">
        <v>466</v>
      </c>
      <c r="D152" s="11" t="s">
        <v>410</v>
      </c>
      <c r="E152" s="75"/>
      <c r="F152" s="75"/>
      <c r="G152" s="11" t="s">
        <v>123</v>
      </c>
      <c r="H152" s="11" t="s">
        <v>123</v>
      </c>
      <c r="I152" s="11" t="s">
        <v>123</v>
      </c>
      <c r="J152" s="11" t="s">
        <v>123</v>
      </c>
      <c r="K152" s="11" t="s">
        <v>123</v>
      </c>
      <c r="L152" s="11" t="s">
        <v>123</v>
      </c>
      <c r="M152" s="11" t="s">
        <v>123</v>
      </c>
      <c r="N152" s="11" t="s">
        <v>123</v>
      </c>
      <c r="O152" s="11" t="s">
        <v>297</v>
      </c>
      <c r="P152" s="11" t="s">
        <v>297</v>
      </c>
      <c r="Q152" s="11" t="s">
        <v>89</v>
      </c>
      <c r="R152" s="74"/>
    </row>
    <row r="153" spans="1:18" x14ac:dyDescent="0.25">
      <c r="A153" s="122"/>
      <c r="B153" s="122"/>
      <c r="C153" s="11" t="s">
        <v>529</v>
      </c>
      <c r="D153" s="11" t="s">
        <v>410</v>
      </c>
      <c r="E153" s="75"/>
      <c r="F153" s="75"/>
      <c r="G153" s="11" t="s">
        <v>123</v>
      </c>
      <c r="H153" s="11" t="s">
        <v>123</v>
      </c>
      <c r="I153" s="11" t="s">
        <v>123</v>
      </c>
      <c r="J153" s="11" t="s">
        <v>123</v>
      </c>
      <c r="K153" s="11" t="s">
        <v>123</v>
      </c>
      <c r="L153" s="11" t="s">
        <v>123</v>
      </c>
      <c r="M153" s="11" t="s">
        <v>123</v>
      </c>
      <c r="N153" s="11" t="s">
        <v>123</v>
      </c>
      <c r="O153" s="11" t="s">
        <v>123</v>
      </c>
      <c r="P153" s="11" t="s">
        <v>297</v>
      </c>
      <c r="Q153" s="11" t="s">
        <v>89</v>
      </c>
      <c r="R153" s="74"/>
    </row>
    <row r="154" spans="1:18" x14ac:dyDescent="0.25">
      <c r="A154" s="122"/>
      <c r="B154" s="122"/>
      <c r="C154" s="11" t="s">
        <v>543</v>
      </c>
      <c r="D154" s="11" t="s">
        <v>410</v>
      </c>
      <c r="E154" s="75"/>
      <c r="F154" s="75"/>
      <c r="G154" s="11" t="s">
        <v>297</v>
      </c>
      <c r="H154" s="11" t="s">
        <v>297</v>
      </c>
      <c r="I154" s="11" t="s">
        <v>297</v>
      </c>
      <c r="J154" s="11" t="s">
        <v>297</v>
      </c>
      <c r="K154" s="11" t="s">
        <v>297</v>
      </c>
      <c r="L154" s="11" t="s">
        <v>297</v>
      </c>
      <c r="M154" s="11" t="s">
        <v>297</v>
      </c>
      <c r="N154" s="11" t="s">
        <v>297</v>
      </c>
      <c r="O154" s="11" t="s">
        <v>297</v>
      </c>
      <c r="P154" s="11" t="s">
        <v>297</v>
      </c>
      <c r="Q154" s="11" t="s">
        <v>89</v>
      </c>
      <c r="R154" s="74"/>
    </row>
    <row r="155" spans="1:18" x14ac:dyDescent="0.25">
      <c r="A155" s="122"/>
      <c r="B155" s="122"/>
      <c r="C155" s="11" t="s">
        <v>544</v>
      </c>
      <c r="D155" s="11" t="s">
        <v>410</v>
      </c>
      <c r="E155" s="75"/>
      <c r="F155" s="75"/>
      <c r="G155" s="11" t="s">
        <v>297</v>
      </c>
      <c r="H155" s="11" t="s">
        <v>123</v>
      </c>
      <c r="I155" s="11" t="s">
        <v>123</v>
      </c>
      <c r="J155" s="11" t="s">
        <v>123</v>
      </c>
      <c r="K155" s="11" t="s">
        <v>123</v>
      </c>
      <c r="L155" s="11" t="s">
        <v>123</v>
      </c>
      <c r="M155" s="11" t="s">
        <v>123</v>
      </c>
      <c r="N155" s="11" t="s">
        <v>123</v>
      </c>
      <c r="O155" s="11" t="s">
        <v>123</v>
      </c>
      <c r="P155" s="11" t="s">
        <v>123</v>
      </c>
      <c r="Q155" s="11" t="s">
        <v>89</v>
      </c>
      <c r="R155" s="74"/>
    </row>
    <row r="156" spans="1:18" x14ac:dyDescent="0.25">
      <c r="A156" s="122"/>
      <c r="B156" s="122"/>
      <c r="C156" s="11" t="s">
        <v>515</v>
      </c>
      <c r="D156" s="11" t="s">
        <v>410</v>
      </c>
      <c r="E156" s="75"/>
      <c r="F156" s="75"/>
      <c r="G156" s="11" t="s">
        <v>123</v>
      </c>
      <c r="H156" s="11" t="s">
        <v>297</v>
      </c>
      <c r="I156" s="11" t="s">
        <v>123</v>
      </c>
      <c r="J156" s="11" t="s">
        <v>123</v>
      </c>
      <c r="K156" s="11" t="s">
        <v>123</v>
      </c>
      <c r="L156" s="11" t="s">
        <v>123</v>
      </c>
      <c r="M156" s="11" t="s">
        <v>123</v>
      </c>
      <c r="N156" s="11" t="s">
        <v>123</v>
      </c>
      <c r="O156" s="11" t="s">
        <v>297</v>
      </c>
      <c r="P156" s="11" t="s">
        <v>123</v>
      </c>
      <c r="Q156" s="11" t="s">
        <v>89</v>
      </c>
      <c r="R156" s="74"/>
    </row>
    <row r="157" spans="1:18" ht="25.5" x14ac:dyDescent="0.25">
      <c r="A157" s="122"/>
      <c r="B157" s="123"/>
      <c r="C157" s="11" t="s">
        <v>545</v>
      </c>
      <c r="D157" s="11" t="s">
        <v>410</v>
      </c>
      <c r="E157" s="75"/>
      <c r="F157" s="75"/>
      <c r="G157" s="11" t="s">
        <v>123</v>
      </c>
      <c r="H157" s="11" t="s">
        <v>297</v>
      </c>
      <c r="I157" s="11" t="s">
        <v>123</v>
      </c>
      <c r="J157" s="11" t="s">
        <v>123</v>
      </c>
      <c r="K157" s="11" t="s">
        <v>123</v>
      </c>
      <c r="L157" s="11" t="s">
        <v>123</v>
      </c>
      <c r="M157" s="11" t="s">
        <v>123</v>
      </c>
      <c r="N157" s="11" t="s">
        <v>123</v>
      </c>
      <c r="O157" s="11" t="s">
        <v>297</v>
      </c>
      <c r="P157" s="11" t="s">
        <v>123</v>
      </c>
      <c r="Q157" s="11" t="s">
        <v>89</v>
      </c>
      <c r="R157" s="74"/>
    </row>
    <row r="158" spans="1:18" ht="25.5" x14ac:dyDescent="0.25">
      <c r="A158" s="122"/>
      <c r="B158" s="121" t="s">
        <v>69</v>
      </c>
      <c r="C158" s="11" t="s">
        <v>1125</v>
      </c>
      <c r="D158" s="11" t="s">
        <v>419</v>
      </c>
      <c r="E158" s="11" t="s">
        <v>547</v>
      </c>
      <c r="F158" s="75"/>
      <c r="G158" s="11" t="s">
        <v>123</v>
      </c>
      <c r="H158" s="11" t="s">
        <v>297</v>
      </c>
      <c r="I158" s="11" t="s">
        <v>123</v>
      </c>
      <c r="J158" s="11" t="s">
        <v>123</v>
      </c>
      <c r="K158" s="11" t="s">
        <v>123</v>
      </c>
      <c r="L158" s="11" t="s">
        <v>123</v>
      </c>
      <c r="M158" s="11" t="s">
        <v>123</v>
      </c>
      <c r="N158" s="11" t="s">
        <v>123</v>
      </c>
      <c r="O158" s="11" t="s">
        <v>297</v>
      </c>
      <c r="P158" s="11" t="s">
        <v>123</v>
      </c>
      <c r="Q158" s="11" t="s">
        <v>89</v>
      </c>
      <c r="R158" s="74"/>
    </row>
    <row r="159" spans="1:18" x14ac:dyDescent="0.25">
      <c r="A159" s="122"/>
      <c r="B159" s="122"/>
      <c r="C159" s="11" t="s">
        <v>548</v>
      </c>
      <c r="D159" s="11" t="s">
        <v>410</v>
      </c>
      <c r="E159" s="75"/>
      <c r="F159" s="75"/>
      <c r="G159" s="11" t="s">
        <v>123</v>
      </c>
      <c r="H159" s="11" t="s">
        <v>297</v>
      </c>
      <c r="I159" s="11" t="s">
        <v>123</v>
      </c>
      <c r="J159" s="11" t="s">
        <v>123</v>
      </c>
      <c r="K159" s="11" t="s">
        <v>123</v>
      </c>
      <c r="L159" s="11" t="s">
        <v>123</v>
      </c>
      <c r="M159" s="11" t="s">
        <v>123</v>
      </c>
      <c r="N159" s="11" t="s">
        <v>123</v>
      </c>
      <c r="O159" s="11" t="s">
        <v>297</v>
      </c>
      <c r="P159" s="11" t="s">
        <v>123</v>
      </c>
      <c r="Q159" s="11" t="s">
        <v>89</v>
      </c>
      <c r="R159" s="74"/>
    </row>
    <row r="160" spans="1:18" x14ac:dyDescent="0.25">
      <c r="A160" s="122"/>
      <c r="B160" s="122"/>
      <c r="C160" s="11" t="s">
        <v>251</v>
      </c>
      <c r="D160" s="11" t="s">
        <v>410</v>
      </c>
      <c r="E160" s="75"/>
      <c r="F160" s="75"/>
      <c r="G160" s="11" t="s">
        <v>123</v>
      </c>
      <c r="H160" s="11" t="s">
        <v>297</v>
      </c>
      <c r="I160" s="11" t="s">
        <v>123</v>
      </c>
      <c r="J160" s="11" t="s">
        <v>123</v>
      </c>
      <c r="K160" s="11" t="s">
        <v>123</v>
      </c>
      <c r="L160" s="11" t="s">
        <v>123</v>
      </c>
      <c r="M160" s="11" t="s">
        <v>123</v>
      </c>
      <c r="N160" s="11" t="s">
        <v>123</v>
      </c>
      <c r="O160" s="11" t="s">
        <v>297</v>
      </c>
      <c r="P160" s="11" t="s">
        <v>123</v>
      </c>
      <c r="Q160" s="11" t="s">
        <v>89</v>
      </c>
      <c r="R160" s="74"/>
    </row>
    <row r="161" spans="1:18" x14ac:dyDescent="0.25">
      <c r="A161" s="122"/>
      <c r="B161" s="122"/>
      <c r="C161" s="11" t="s">
        <v>543</v>
      </c>
      <c r="D161" s="11" t="s">
        <v>410</v>
      </c>
      <c r="E161" s="75"/>
      <c r="F161" s="75"/>
      <c r="G161" s="11" t="s">
        <v>297</v>
      </c>
      <c r="H161" s="11" t="s">
        <v>297</v>
      </c>
      <c r="I161" s="11" t="s">
        <v>123</v>
      </c>
      <c r="J161" s="11" t="s">
        <v>297</v>
      </c>
      <c r="K161" s="11" t="s">
        <v>297</v>
      </c>
      <c r="L161" s="11" t="s">
        <v>297</v>
      </c>
      <c r="M161" s="11" t="s">
        <v>297</v>
      </c>
      <c r="N161" s="11" t="s">
        <v>123</v>
      </c>
      <c r="O161" s="11" t="s">
        <v>297</v>
      </c>
      <c r="P161" s="11" t="s">
        <v>123</v>
      </c>
      <c r="Q161" s="11" t="s">
        <v>89</v>
      </c>
      <c r="R161" s="74"/>
    </row>
    <row r="162" spans="1:18" x14ac:dyDescent="0.25">
      <c r="A162" s="122"/>
      <c r="B162" s="122"/>
      <c r="C162" s="11" t="s">
        <v>515</v>
      </c>
      <c r="D162" s="11" t="s">
        <v>410</v>
      </c>
      <c r="E162" s="75"/>
      <c r="F162" s="75"/>
      <c r="G162" s="11" t="s">
        <v>123</v>
      </c>
      <c r="H162" s="11" t="s">
        <v>297</v>
      </c>
      <c r="I162" s="11" t="s">
        <v>123</v>
      </c>
      <c r="J162" s="11" t="s">
        <v>123</v>
      </c>
      <c r="K162" s="11" t="s">
        <v>123</v>
      </c>
      <c r="L162" s="11" t="s">
        <v>123</v>
      </c>
      <c r="M162" s="11" t="s">
        <v>123</v>
      </c>
      <c r="N162" s="11" t="s">
        <v>123</v>
      </c>
      <c r="O162" s="11" t="s">
        <v>297</v>
      </c>
      <c r="P162" s="11" t="s">
        <v>123</v>
      </c>
      <c r="Q162" s="11" t="s">
        <v>89</v>
      </c>
      <c r="R162" s="74"/>
    </row>
    <row r="163" spans="1:18" ht="25.5" x14ac:dyDescent="0.25">
      <c r="A163" s="122"/>
      <c r="B163" s="123"/>
      <c r="C163" s="11" t="s">
        <v>549</v>
      </c>
      <c r="D163" s="11" t="s">
        <v>410</v>
      </c>
      <c r="E163" s="75"/>
      <c r="F163" s="75"/>
      <c r="G163" s="11" t="s">
        <v>123</v>
      </c>
      <c r="H163" s="11" t="s">
        <v>297</v>
      </c>
      <c r="I163" s="11" t="s">
        <v>123</v>
      </c>
      <c r="J163" s="11" t="s">
        <v>123</v>
      </c>
      <c r="K163" s="11" t="s">
        <v>123</v>
      </c>
      <c r="L163" s="11" t="s">
        <v>123</v>
      </c>
      <c r="M163" s="11" t="s">
        <v>123</v>
      </c>
      <c r="N163" s="11" t="s">
        <v>123</v>
      </c>
      <c r="O163" s="11" t="s">
        <v>297</v>
      </c>
      <c r="P163" s="11" t="s">
        <v>123</v>
      </c>
      <c r="Q163" s="11" t="s">
        <v>89</v>
      </c>
      <c r="R163" s="74"/>
    </row>
    <row r="164" spans="1:18" x14ac:dyDescent="0.25">
      <c r="A164" s="122"/>
      <c r="B164" s="121" t="s">
        <v>70</v>
      </c>
      <c r="C164" s="11" t="s">
        <v>1126</v>
      </c>
      <c r="D164" s="11" t="s">
        <v>419</v>
      </c>
      <c r="E164" s="11" t="s">
        <v>1127</v>
      </c>
      <c r="F164" s="75"/>
      <c r="G164" s="11" t="s">
        <v>297</v>
      </c>
      <c r="H164" s="11" t="s">
        <v>123</v>
      </c>
      <c r="I164" s="11" t="s">
        <v>123</v>
      </c>
      <c r="J164" s="11" t="s">
        <v>123</v>
      </c>
      <c r="K164" s="11" t="s">
        <v>123</v>
      </c>
      <c r="L164" s="11" t="s">
        <v>123</v>
      </c>
      <c r="M164" s="11" t="s">
        <v>123</v>
      </c>
      <c r="N164" s="11" t="s">
        <v>123</v>
      </c>
      <c r="O164" s="11" t="s">
        <v>123</v>
      </c>
      <c r="P164" s="11" t="s">
        <v>123</v>
      </c>
      <c r="Q164" s="11" t="s">
        <v>89</v>
      </c>
      <c r="R164" s="74"/>
    </row>
    <row r="165" spans="1:18" x14ac:dyDescent="0.25">
      <c r="A165" s="122"/>
      <c r="B165" s="122"/>
      <c r="C165" s="11" t="s">
        <v>1126</v>
      </c>
      <c r="D165" s="11" t="s">
        <v>419</v>
      </c>
      <c r="E165" s="11" t="s">
        <v>1128</v>
      </c>
      <c r="F165" s="75"/>
      <c r="G165" s="11" t="s">
        <v>123</v>
      </c>
      <c r="H165" s="11" t="s">
        <v>123</v>
      </c>
      <c r="I165" s="11" t="s">
        <v>297</v>
      </c>
      <c r="J165" s="11" t="s">
        <v>123</v>
      </c>
      <c r="K165" s="11" t="s">
        <v>123</v>
      </c>
      <c r="L165" s="11" t="s">
        <v>123</v>
      </c>
      <c r="M165" s="11" t="s">
        <v>123</v>
      </c>
      <c r="N165" s="11" t="s">
        <v>123</v>
      </c>
      <c r="O165" s="11" t="s">
        <v>123</v>
      </c>
      <c r="P165" s="11" t="s">
        <v>123</v>
      </c>
      <c r="Q165" s="11" t="s">
        <v>89</v>
      </c>
      <c r="R165" s="74"/>
    </row>
    <row r="166" spans="1:18" x14ac:dyDescent="0.25">
      <c r="A166" s="123"/>
      <c r="B166" s="123"/>
      <c r="C166" s="11" t="s">
        <v>551</v>
      </c>
      <c r="D166" s="11" t="s">
        <v>419</v>
      </c>
      <c r="E166" s="11" t="s">
        <v>552</v>
      </c>
      <c r="F166" s="75"/>
      <c r="G166" s="11" t="s">
        <v>297</v>
      </c>
      <c r="H166" s="11" t="s">
        <v>297</v>
      </c>
      <c r="I166" s="11" t="s">
        <v>123</v>
      </c>
      <c r="J166" s="11" t="s">
        <v>297</v>
      </c>
      <c r="K166" s="11" t="s">
        <v>297</v>
      </c>
      <c r="L166" s="11" t="s">
        <v>297</v>
      </c>
      <c r="M166" s="11" t="s">
        <v>297</v>
      </c>
      <c r="N166" s="11" t="s">
        <v>297</v>
      </c>
      <c r="O166" s="11" t="s">
        <v>297</v>
      </c>
      <c r="P166" s="11" t="s">
        <v>297</v>
      </c>
      <c r="Q166" s="11" t="s">
        <v>89</v>
      </c>
      <c r="R166" s="74"/>
    </row>
    <row r="167" spans="1:18" ht="51" x14ac:dyDescent="0.25">
      <c r="A167" s="121" t="s">
        <v>71</v>
      </c>
      <c r="B167" s="121" t="s">
        <v>72</v>
      </c>
      <c r="C167" s="11" t="s">
        <v>1129</v>
      </c>
      <c r="D167" s="11" t="s">
        <v>419</v>
      </c>
      <c r="E167" s="11" t="s">
        <v>553</v>
      </c>
      <c r="F167" s="75"/>
      <c r="G167" s="11" t="s">
        <v>123</v>
      </c>
      <c r="H167" s="11" t="s">
        <v>297</v>
      </c>
      <c r="I167" s="11" t="s">
        <v>123</v>
      </c>
      <c r="J167" s="11" t="s">
        <v>123</v>
      </c>
      <c r="K167" s="11" t="s">
        <v>123</v>
      </c>
      <c r="L167" s="11" t="s">
        <v>123</v>
      </c>
      <c r="M167" s="11" t="s">
        <v>123</v>
      </c>
      <c r="N167" s="11" t="s">
        <v>123</v>
      </c>
      <c r="O167" s="11" t="s">
        <v>297</v>
      </c>
      <c r="P167" s="11" t="s">
        <v>123</v>
      </c>
      <c r="Q167" s="11" t="s">
        <v>89</v>
      </c>
      <c r="R167" s="74"/>
    </row>
    <row r="168" spans="1:18" ht="38.25" x14ac:dyDescent="0.25">
      <c r="A168" s="122"/>
      <c r="B168" s="122"/>
      <c r="C168" s="11" t="s">
        <v>554</v>
      </c>
      <c r="D168" s="11" t="s">
        <v>419</v>
      </c>
      <c r="E168" s="11" t="s">
        <v>553</v>
      </c>
      <c r="F168" s="75"/>
      <c r="G168" s="11" t="s">
        <v>123</v>
      </c>
      <c r="H168" s="11" t="s">
        <v>297</v>
      </c>
      <c r="I168" s="11" t="s">
        <v>123</v>
      </c>
      <c r="J168" s="11" t="s">
        <v>123</v>
      </c>
      <c r="K168" s="11" t="s">
        <v>123</v>
      </c>
      <c r="L168" s="11" t="s">
        <v>123</v>
      </c>
      <c r="M168" s="11" t="s">
        <v>123</v>
      </c>
      <c r="N168" s="11" t="s">
        <v>123</v>
      </c>
      <c r="O168" s="11" t="s">
        <v>297</v>
      </c>
      <c r="P168" s="11" t="s">
        <v>123</v>
      </c>
      <c r="Q168" s="11" t="s">
        <v>89</v>
      </c>
      <c r="R168" s="74"/>
    </row>
    <row r="169" spans="1:18" x14ac:dyDescent="0.25">
      <c r="A169" s="122"/>
      <c r="B169" s="122"/>
      <c r="C169" s="11" t="s">
        <v>555</v>
      </c>
      <c r="D169" s="11" t="s">
        <v>419</v>
      </c>
      <c r="E169" s="11" t="s">
        <v>556</v>
      </c>
      <c r="F169" s="75"/>
      <c r="G169" s="11" t="s">
        <v>297</v>
      </c>
      <c r="H169" s="11" t="s">
        <v>297</v>
      </c>
      <c r="I169" s="11" t="s">
        <v>297</v>
      </c>
      <c r="J169" s="11" t="s">
        <v>297</v>
      </c>
      <c r="K169" s="11" t="s">
        <v>297</v>
      </c>
      <c r="L169" s="11" t="s">
        <v>297</v>
      </c>
      <c r="M169" s="11" t="s">
        <v>297</v>
      </c>
      <c r="N169" s="11" t="s">
        <v>297</v>
      </c>
      <c r="O169" s="11" t="s">
        <v>297</v>
      </c>
      <c r="P169" s="11" t="s">
        <v>297</v>
      </c>
      <c r="Q169" s="11" t="s">
        <v>89</v>
      </c>
      <c r="R169" s="74"/>
    </row>
    <row r="170" spans="1:18" ht="63.75" x14ac:dyDescent="0.25">
      <c r="A170" s="122"/>
      <c r="B170" s="123"/>
      <c r="C170" s="11" t="s">
        <v>557</v>
      </c>
      <c r="D170" s="11" t="s">
        <v>419</v>
      </c>
      <c r="E170" s="11" t="s">
        <v>558</v>
      </c>
      <c r="F170" s="75"/>
      <c r="G170" s="11" t="s">
        <v>123</v>
      </c>
      <c r="H170" s="11" t="s">
        <v>297</v>
      </c>
      <c r="I170" s="11" t="s">
        <v>123</v>
      </c>
      <c r="J170" s="11" t="s">
        <v>123</v>
      </c>
      <c r="K170" s="11" t="s">
        <v>123</v>
      </c>
      <c r="L170" s="11" t="s">
        <v>123</v>
      </c>
      <c r="M170" s="11" t="s">
        <v>123</v>
      </c>
      <c r="N170" s="11" t="s">
        <v>123</v>
      </c>
      <c r="O170" s="11" t="s">
        <v>297</v>
      </c>
      <c r="P170" s="11" t="s">
        <v>123</v>
      </c>
      <c r="Q170" s="11" t="s">
        <v>89</v>
      </c>
      <c r="R170" s="74"/>
    </row>
    <row r="171" spans="1:18" x14ac:dyDescent="0.25">
      <c r="A171" s="122"/>
      <c r="B171" s="11" t="s">
        <v>73</v>
      </c>
      <c r="C171" s="11" t="s">
        <v>1130</v>
      </c>
      <c r="D171" s="11" t="s">
        <v>410</v>
      </c>
      <c r="E171" s="75"/>
      <c r="F171" s="75"/>
      <c r="G171" s="11" t="s">
        <v>297</v>
      </c>
      <c r="H171" s="11" t="s">
        <v>123</v>
      </c>
      <c r="I171" s="11" t="s">
        <v>123</v>
      </c>
      <c r="J171" s="11" t="s">
        <v>297</v>
      </c>
      <c r="K171" s="11" t="s">
        <v>297</v>
      </c>
      <c r="L171" s="11" t="s">
        <v>297</v>
      </c>
      <c r="M171" s="11" t="s">
        <v>297</v>
      </c>
      <c r="N171" s="11" t="s">
        <v>297</v>
      </c>
      <c r="O171" s="11" t="s">
        <v>123</v>
      </c>
      <c r="P171" s="11" t="s">
        <v>123</v>
      </c>
      <c r="Q171" s="11" t="s">
        <v>89</v>
      </c>
      <c r="R171" s="74"/>
    </row>
    <row r="172" spans="1:18" x14ac:dyDescent="0.25">
      <c r="A172" s="122"/>
      <c r="B172" s="121" t="s">
        <v>74</v>
      </c>
      <c r="C172" s="11" t="s">
        <v>463</v>
      </c>
      <c r="D172" s="11" t="s">
        <v>410</v>
      </c>
      <c r="E172" s="75"/>
      <c r="F172" s="75"/>
      <c r="G172" s="11" t="s">
        <v>123</v>
      </c>
      <c r="H172" s="11" t="s">
        <v>123</v>
      </c>
      <c r="I172" s="11" t="s">
        <v>123</v>
      </c>
      <c r="J172" s="11" t="s">
        <v>123</v>
      </c>
      <c r="K172" s="11" t="s">
        <v>123</v>
      </c>
      <c r="L172" s="11" t="s">
        <v>123</v>
      </c>
      <c r="M172" s="11" t="s">
        <v>123</v>
      </c>
      <c r="N172" s="11" t="s">
        <v>123</v>
      </c>
      <c r="O172" s="11" t="s">
        <v>297</v>
      </c>
      <c r="P172" s="11" t="s">
        <v>123</v>
      </c>
      <c r="Q172" s="11" t="s">
        <v>89</v>
      </c>
      <c r="R172" s="74"/>
    </row>
    <row r="173" spans="1:18" x14ac:dyDescent="0.25">
      <c r="A173" s="122"/>
      <c r="B173" s="122"/>
      <c r="C173" s="11" t="s">
        <v>269</v>
      </c>
      <c r="D173" s="11" t="s">
        <v>419</v>
      </c>
      <c r="E173" s="11" t="s">
        <v>559</v>
      </c>
      <c r="F173" s="11" t="s">
        <v>560</v>
      </c>
      <c r="G173" s="11" t="s">
        <v>297</v>
      </c>
      <c r="H173" s="11" t="s">
        <v>123</v>
      </c>
      <c r="I173" s="11" t="s">
        <v>297</v>
      </c>
      <c r="J173" s="11" t="s">
        <v>297</v>
      </c>
      <c r="K173" s="11" t="s">
        <v>297</v>
      </c>
      <c r="L173" s="11" t="s">
        <v>297</v>
      </c>
      <c r="M173" s="11" t="s">
        <v>297</v>
      </c>
      <c r="N173" s="11" t="s">
        <v>297</v>
      </c>
      <c r="O173" s="11" t="s">
        <v>123</v>
      </c>
      <c r="P173" s="11" t="s">
        <v>123</v>
      </c>
      <c r="Q173" s="11" t="s">
        <v>89</v>
      </c>
      <c r="R173" s="74"/>
    </row>
    <row r="174" spans="1:18" ht="25.5" x14ac:dyDescent="0.25">
      <c r="A174" s="122"/>
      <c r="B174" s="122"/>
      <c r="C174" s="11" t="s">
        <v>561</v>
      </c>
      <c r="D174" s="11" t="s">
        <v>410</v>
      </c>
      <c r="E174" s="75"/>
      <c r="F174" s="75"/>
      <c r="G174" s="11" t="s">
        <v>123</v>
      </c>
      <c r="H174" s="11" t="s">
        <v>297</v>
      </c>
      <c r="I174" s="11" t="s">
        <v>297</v>
      </c>
      <c r="J174" s="11" t="s">
        <v>297</v>
      </c>
      <c r="K174" s="11" t="s">
        <v>297</v>
      </c>
      <c r="L174" s="11" t="s">
        <v>297</v>
      </c>
      <c r="M174" s="11" t="s">
        <v>297</v>
      </c>
      <c r="N174" s="11" t="s">
        <v>297</v>
      </c>
      <c r="O174" s="11" t="s">
        <v>297</v>
      </c>
      <c r="P174" s="11" t="s">
        <v>297</v>
      </c>
      <c r="Q174" s="11" t="s">
        <v>89</v>
      </c>
      <c r="R174" s="74"/>
    </row>
    <row r="175" spans="1:18" ht="25.5" x14ac:dyDescent="0.25">
      <c r="A175" s="122"/>
      <c r="B175" s="122"/>
      <c r="C175" s="11" t="s">
        <v>545</v>
      </c>
      <c r="D175" s="11" t="s">
        <v>419</v>
      </c>
      <c r="E175" s="11" t="s">
        <v>732</v>
      </c>
      <c r="F175" s="75"/>
      <c r="G175" s="11" t="s">
        <v>123</v>
      </c>
      <c r="H175" s="11" t="s">
        <v>123</v>
      </c>
      <c r="I175" s="11" t="s">
        <v>123</v>
      </c>
      <c r="J175" s="11" t="s">
        <v>123</v>
      </c>
      <c r="K175" s="11" t="s">
        <v>123</v>
      </c>
      <c r="L175" s="11" t="s">
        <v>123</v>
      </c>
      <c r="M175" s="11" t="s">
        <v>123</v>
      </c>
      <c r="N175" s="11" t="s">
        <v>123</v>
      </c>
      <c r="O175" s="11" t="s">
        <v>297</v>
      </c>
      <c r="P175" s="11" t="s">
        <v>123</v>
      </c>
      <c r="Q175" s="11" t="s">
        <v>89</v>
      </c>
      <c r="R175" s="74"/>
    </row>
    <row r="176" spans="1:18" x14ac:dyDescent="0.25">
      <c r="A176" s="122"/>
      <c r="B176" s="122"/>
      <c r="C176" s="11" t="s">
        <v>517</v>
      </c>
      <c r="D176" s="11" t="s">
        <v>419</v>
      </c>
      <c r="E176" s="11" t="s">
        <v>1131</v>
      </c>
      <c r="F176" s="75"/>
      <c r="G176" s="11" t="s">
        <v>123</v>
      </c>
      <c r="H176" s="11" t="s">
        <v>123</v>
      </c>
      <c r="I176" s="11" t="s">
        <v>123</v>
      </c>
      <c r="J176" s="11" t="s">
        <v>297</v>
      </c>
      <c r="K176" s="11" t="s">
        <v>297</v>
      </c>
      <c r="L176" s="11" t="s">
        <v>297</v>
      </c>
      <c r="M176" s="11" t="s">
        <v>123</v>
      </c>
      <c r="N176" s="11" t="s">
        <v>123</v>
      </c>
      <c r="O176" s="11" t="s">
        <v>123</v>
      </c>
      <c r="P176" s="11" t="s">
        <v>123</v>
      </c>
      <c r="Q176" s="11" t="s">
        <v>89</v>
      </c>
      <c r="R176" s="74"/>
    </row>
    <row r="177" spans="1:18" ht="25.5" x14ac:dyDescent="0.25">
      <c r="A177" s="122"/>
      <c r="B177" s="122"/>
      <c r="C177" s="11" t="s">
        <v>518</v>
      </c>
      <c r="D177" s="11" t="s">
        <v>419</v>
      </c>
      <c r="E177" s="11" t="s">
        <v>680</v>
      </c>
      <c r="F177" s="75"/>
      <c r="G177" s="11" t="s">
        <v>123</v>
      </c>
      <c r="H177" s="11" t="s">
        <v>123</v>
      </c>
      <c r="I177" s="11" t="s">
        <v>123</v>
      </c>
      <c r="J177" s="11" t="s">
        <v>297</v>
      </c>
      <c r="K177" s="11" t="s">
        <v>297</v>
      </c>
      <c r="L177" s="11" t="s">
        <v>297</v>
      </c>
      <c r="M177" s="11" t="s">
        <v>123</v>
      </c>
      <c r="N177" s="11" t="s">
        <v>123</v>
      </c>
      <c r="O177" s="11" t="s">
        <v>123</v>
      </c>
      <c r="P177" s="11" t="s">
        <v>123</v>
      </c>
      <c r="Q177" s="11" t="s">
        <v>89</v>
      </c>
      <c r="R177" s="74"/>
    </row>
    <row r="178" spans="1:18" x14ac:dyDescent="0.25">
      <c r="A178" s="122"/>
      <c r="B178" s="123"/>
      <c r="C178" s="11" t="s">
        <v>519</v>
      </c>
      <c r="D178" s="11" t="s">
        <v>419</v>
      </c>
      <c r="E178" s="11" t="s">
        <v>563</v>
      </c>
      <c r="F178" s="75"/>
      <c r="G178" s="11" t="s">
        <v>123</v>
      </c>
      <c r="H178" s="11" t="s">
        <v>123</v>
      </c>
      <c r="I178" s="11" t="s">
        <v>123</v>
      </c>
      <c r="J178" s="11" t="s">
        <v>297</v>
      </c>
      <c r="K178" s="11" t="s">
        <v>297</v>
      </c>
      <c r="L178" s="11" t="s">
        <v>297</v>
      </c>
      <c r="M178" s="11" t="s">
        <v>123</v>
      </c>
      <c r="N178" s="11" t="s">
        <v>123</v>
      </c>
      <c r="O178" s="11" t="s">
        <v>123</v>
      </c>
      <c r="P178" s="11" t="s">
        <v>123</v>
      </c>
      <c r="Q178" s="11" t="s">
        <v>89</v>
      </c>
      <c r="R178" s="74"/>
    </row>
    <row r="179" spans="1:18" x14ac:dyDescent="0.25">
      <c r="A179" s="122"/>
      <c r="B179" s="11" t="s">
        <v>75</v>
      </c>
      <c r="C179" s="11" t="s">
        <v>270</v>
      </c>
      <c r="D179" s="11" t="s">
        <v>419</v>
      </c>
      <c r="E179" s="11" t="s">
        <v>1132</v>
      </c>
      <c r="F179" s="11" t="s">
        <v>564</v>
      </c>
      <c r="G179" s="11" t="s">
        <v>297</v>
      </c>
      <c r="H179" s="11" t="s">
        <v>297</v>
      </c>
      <c r="I179" s="11" t="s">
        <v>297</v>
      </c>
      <c r="J179" s="11" t="s">
        <v>297</v>
      </c>
      <c r="K179" s="11" t="s">
        <v>297</v>
      </c>
      <c r="L179" s="11" t="s">
        <v>297</v>
      </c>
      <c r="M179" s="11" t="s">
        <v>297</v>
      </c>
      <c r="N179" s="11" t="s">
        <v>297</v>
      </c>
      <c r="O179" s="11" t="s">
        <v>297</v>
      </c>
      <c r="P179" s="11" t="s">
        <v>297</v>
      </c>
      <c r="Q179" s="11" t="s">
        <v>89</v>
      </c>
      <c r="R179" s="74"/>
    </row>
    <row r="180" spans="1:18" x14ac:dyDescent="0.25">
      <c r="A180" s="122"/>
      <c r="B180" s="121" t="s">
        <v>76</v>
      </c>
      <c r="C180" s="11" t="s">
        <v>274</v>
      </c>
      <c r="D180" s="11" t="s">
        <v>419</v>
      </c>
      <c r="E180" s="11" t="s">
        <v>1133</v>
      </c>
      <c r="F180" s="75"/>
      <c r="G180" s="11" t="s">
        <v>123</v>
      </c>
      <c r="H180" s="11" t="s">
        <v>123</v>
      </c>
      <c r="I180" s="11" t="s">
        <v>123</v>
      </c>
      <c r="J180" s="11" t="s">
        <v>297</v>
      </c>
      <c r="K180" s="11" t="s">
        <v>297</v>
      </c>
      <c r="L180" s="11" t="s">
        <v>297</v>
      </c>
      <c r="M180" s="11" t="s">
        <v>123</v>
      </c>
      <c r="N180" s="11" t="s">
        <v>123</v>
      </c>
      <c r="O180" s="11" t="s">
        <v>123</v>
      </c>
      <c r="P180" s="11" t="s">
        <v>123</v>
      </c>
      <c r="Q180" s="11" t="s">
        <v>89</v>
      </c>
      <c r="R180" s="74"/>
    </row>
    <row r="181" spans="1:18" x14ac:dyDescent="0.25">
      <c r="A181" s="122"/>
      <c r="B181" s="123"/>
      <c r="C181" s="11" t="s">
        <v>565</v>
      </c>
      <c r="D181" s="11" t="s">
        <v>419</v>
      </c>
      <c r="E181" s="11" t="s">
        <v>452</v>
      </c>
      <c r="F181" s="11" t="s">
        <v>1134</v>
      </c>
      <c r="G181" s="11" t="s">
        <v>297</v>
      </c>
      <c r="H181" s="11" t="s">
        <v>123</v>
      </c>
      <c r="I181" s="11" t="s">
        <v>123</v>
      </c>
      <c r="J181" s="11" t="s">
        <v>123</v>
      </c>
      <c r="K181" s="11" t="s">
        <v>123</v>
      </c>
      <c r="L181" s="11" t="s">
        <v>123</v>
      </c>
      <c r="M181" s="11" t="s">
        <v>297</v>
      </c>
      <c r="N181" s="11" t="s">
        <v>123</v>
      </c>
      <c r="O181" s="11" t="s">
        <v>123</v>
      </c>
      <c r="P181" s="11" t="s">
        <v>123</v>
      </c>
      <c r="Q181" s="11" t="s">
        <v>89</v>
      </c>
      <c r="R181" s="74"/>
    </row>
    <row r="182" spans="1:18" x14ac:dyDescent="0.25">
      <c r="A182" s="122"/>
      <c r="B182" s="121" t="s">
        <v>77</v>
      </c>
      <c r="C182" s="11" t="s">
        <v>272</v>
      </c>
      <c r="D182" s="11" t="s">
        <v>410</v>
      </c>
      <c r="E182" s="11" t="s">
        <v>568</v>
      </c>
      <c r="F182" s="11" t="s">
        <v>569</v>
      </c>
      <c r="G182" s="11" t="s">
        <v>297</v>
      </c>
      <c r="H182" s="11" t="s">
        <v>123</v>
      </c>
      <c r="I182" s="11" t="s">
        <v>297</v>
      </c>
      <c r="J182" s="11" t="s">
        <v>123</v>
      </c>
      <c r="K182" s="11" t="s">
        <v>123</v>
      </c>
      <c r="L182" s="11" t="s">
        <v>123</v>
      </c>
      <c r="M182" s="11" t="s">
        <v>297</v>
      </c>
      <c r="N182" s="11" t="s">
        <v>123</v>
      </c>
      <c r="O182" s="11" t="s">
        <v>123</v>
      </c>
      <c r="P182" s="11" t="s">
        <v>123</v>
      </c>
      <c r="Q182" s="11" t="s">
        <v>89</v>
      </c>
      <c r="R182" s="74"/>
    </row>
    <row r="183" spans="1:18" x14ac:dyDescent="0.25">
      <c r="A183" s="123"/>
      <c r="B183" s="123"/>
      <c r="C183" s="11" t="s">
        <v>272</v>
      </c>
      <c r="D183" s="11" t="s">
        <v>410</v>
      </c>
      <c r="E183" s="11" t="s">
        <v>566</v>
      </c>
      <c r="F183" s="11" t="s">
        <v>567</v>
      </c>
      <c r="G183" s="11" t="s">
        <v>123</v>
      </c>
      <c r="H183" s="11" t="s">
        <v>123</v>
      </c>
      <c r="I183" s="11" t="s">
        <v>123</v>
      </c>
      <c r="J183" s="11" t="s">
        <v>297</v>
      </c>
      <c r="K183" s="11" t="s">
        <v>297</v>
      </c>
      <c r="L183" s="11" t="s">
        <v>297</v>
      </c>
      <c r="M183" s="11" t="s">
        <v>123</v>
      </c>
      <c r="N183" s="11" t="s">
        <v>123</v>
      </c>
      <c r="O183" s="11" t="s">
        <v>123</v>
      </c>
      <c r="P183" s="11" t="s">
        <v>123</v>
      </c>
      <c r="Q183" s="11" t="s">
        <v>89</v>
      </c>
      <c r="R183" s="74"/>
    </row>
    <row r="184" spans="1:18" x14ac:dyDescent="0.25">
      <c r="A184" s="121" t="s">
        <v>78</v>
      </c>
      <c r="B184" s="121" t="s">
        <v>79</v>
      </c>
      <c r="C184" s="11" t="s">
        <v>570</v>
      </c>
      <c r="D184" s="11" t="s">
        <v>419</v>
      </c>
      <c r="E184" s="11" t="s">
        <v>571</v>
      </c>
      <c r="F184" s="11" t="s">
        <v>564</v>
      </c>
      <c r="G184" s="11" t="s">
        <v>123</v>
      </c>
      <c r="H184" s="11" t="s">
        <v>123</v>
      </c>
      <c r="I184" s="11" t="s">
        <v>123</v>
      </c>
      <c r="J184" s="11" t="s">
        <v>123</v>
      </c>
      <c r="K184" s="11" t="s">
        <v>123</v>
      </c>
      <c r="L184" s="11" t="s">
        <v>123</v>
      </c>
      <c r="M184" s="11" t="s">
        <v>123</v>
      </c>
      <c r="N184" s="11" t="s">
        <v>123</v>
      </c>
      <c r="O184" s="11" t="s">
        <v>297</v>
      </c>
      <c r="P184" s="11" t="s">
        <v>123</v>
      </c>
      <c r="Q184" s="11" t="s">
        <v>89</v>
      </c>
      <c r="R184" s="74"/>
    </row>
    <row r="185" spans="1:18" ht="25.5" x14ac:dyDescent="0.25">
      <c r="A185" s="122"/>
      <c r="B185" s="122"/>
      <c r="C185" s="11" t="s">
        <v>466</v>
      </c>
      <c r="D185" s="11" t="s">
        <v>419</v>
      </c>
      <c r="E185" s="11" t="s">
        <v>510</v>
      </c>
      <c r="F185" s="11" t="s">
        <v>564</v>
      </c>
      <c r="G185" s="11" t="s">
        <v>123</v>
      </c>
      <c r="H185" s="11" t="s">
        <v>123</v>
      </c>
      <c r="I185" s="11" t="s">
        <v>123</v>
      </c>
      <c r="J185" s="11" t="s">
        <v>297</v>
      </c>
      <c r="K185" s="11" t="s">
        <v>297</v>
      </c>
      <c r="L185" s="11" t="s">
        <v>297</v>
      </c>
      <c r="M185" s="11" t="s">
        <v>123</v>
      </c>
      <c r="N185" s="11" t="s">
        <v>123</v>
      </c>
      <c r="O185" s="11" t="s">
        <v>123</v>
      </c>
      <c r="P185" s="11" t="s">
        <v>123</v>
      </c>
      <c r="Q185" s="11" t="s">
        <v>89</v>
      </c>
      <c r="R185" s="74"/>
    </row>
    <row r="186" spans="1:18" x14ac:dyDescent="0.25">
      <c r="A186" s="122"/>
      <c r="B186" s="122"/>
      <c r="C186" s="11" t="s">
        <v>1135</v>
      </c>
      <c r="D186" s="11" t="s">
        <v>419</v>
      </c>
      <c r="E186" s="11" t="s">
        <v>572</v>
      </c>
      <c r="F186" s="11" t="s">
        <v>564</v>
      </c>
      <c r="G186" s="11" t="s">
        <v>297</v>
      </c>
      <c r="H186" s="11" t="s">
        <v>123</v>
      </c>
      <c r="I186" s="11" t="s">
        <v>297</v>
      </c>
      <c r="J186" s="11" t="s">
        <v>123</v>
      </c>
      <c r="K186" s="11" t="s">
        <v>123</v>
      </c>
      <c r="L186" s="11" t="s">
        <v>123</v>
      </c>
      <c r="M186" s="11" t="s">
        <v>297</v>
      </c>
      <c r="N186" s="11" t="s">
        <v>123</v>
      </c>
      <c r="O186" s="11" t="s">
        <v>123</v>
      </c>
      <c r="P186" s="11" t="s">
        <v>123</v>
      </c>
      <c r="Q186" s="11" t="s">
        <v>89</v>
      </c>
      <c r="R186" s="74"/>
    </row>
    <row r="187" spans="1:18" x14ac:dyDescent="0.25">
      <c r="A187" s="122"/>
      <c r="B187" s="122"/>
      <c r="C187" s="11" t="s">
        <v>1136</v>
      </c>
      <c r="D187" s="11" t="s">
        <v>419</v>
      </c>
      <c r="E187" s="11" t="s">
        <v>573</v>
      </c>
      <c r="F187" s="11" t="s">
        <v>564</v>
      </c>
      <c r="G187" s="11" t="s">
        <v>123</v>
      </c>
      <c r="H187" s="11" t="s">
        <v>123</v>
      </c>
      <c r="I187" s="11" t="s">
        <v>123</v>
      </c>
      <c r="J187" s="11" t="s">
        <v>297</v>
      </c>
      <c r="K187" s="11" t="s">
        <v>297</v>
      </c>
      <c r="L187" s="11" t="s">
        <v>297</v>
      </c>
      <c r="M187" s="11" t="s">
        <v>123</v>
      </c>
      <c r="N187" s="11" t="s">
        <v>123</v>
      </c>
      <c r="O187" s="11" t="s">
        <v>123</v>
      </c>
      <c r="P187" s="11" t="s">
        <v>123</v>
      </c>
      <c r="Q187" s="11" t="s">
        <v>89</v>
      </c>
      <c r="R187" s="74"/>
    </row>
    <row r="188" spans="1:18" x14ac:dyDescent="0.25">
      <c r="A188" s="122"/>
      <c r="B188" s="122"/>
      <c r="C188" s="11" t="s">
        <v>574</v>
      </c>
      <c r="D188" s="11" t="s">
        <v>419</v>
      </c>
      <c r="E188" s="11" t="s">
        <v>575</v>
      </c>
      <c r="F188" s="11" t="s">
        <v>564</v>
      </c>
      <c r="G188" s="11" t="s">
        <v>123</v>
      </c>
      <c r="H188" s="11" t="s">
        <v>123</v>
      </c>
      <c r="I188" s="11" t="s">
        <v>123</v>
      </c>
      <c r="J188" s="11" t="s">
        <v>297</v>
      </c>
      <c r="K188" s="11" t="s">
        <v>297</v>
      </c>
      <c r="L188" s="11" t="s">
        <v>297</v>
      </c>
      <c r="M188" s="11" t="s">
        <v>123</v>
      </c>
      <c r="N188" s="11" t="s">
        <v>123</v>
      </c>
      <c r="O188" s="11" t="s">
        <v>123</v>
      </c>
      <c r="P188" s="11" t="s">
        <v>123</v>
      </c>
      <c r="Q188" s="11" t="s">
        <v>89</v>
      </c>
      <c r="R188" s="74"/>
    </row>
    <row r="189" spans="1:18" ht="25.5" x14ac:dyDescent="0.25">
      <c r="A189" s="122"/>
      <c r="B189" s="123"/>
      <c r="C189" s="11" t="s">
        <v>576</v>
      </c>
      <c r="D189" s="11" t="s">
        <v>419</v>
      </c>
      <c r="E189" s="11" t="s">
        <v>577</v>
      </c>
      <c r="F189" s="11" t="s">
        <v>564</v>
      </c>
      <c r="G189" s="11" t="s">
        <v>123</v>
      </c>
      <c r="H189" s="11" t="s">
        <v>123</v>
      </c>
      <c r="I189" s="11" t="s">
        <v>123</v>
      </c>
      <c r="J189" s="11" t="s">
        <v>297</v>
      </c>
      <c r="K189" s="11" t="s">
        <v>297</v>
      </c>
      <c r="L189" s="11" t="s">
        <v>297</v>
      </c>
      <c r="M189" s="11" t="s">
        <v>123</v>
      </c>
      <c r="N189" s="11" t="s">
        <v>123</v>
      </c>
      <c r="O189" s="11" t="s">
        <v>123</v>
      </c>
      <c r="P189" s="11" t="s">
        <v>123</v>
      </c>
      <c r="Q189" s="11" t="s">
        <v>89</v>
      </c>
      <c r="R189" s="74"/>
    </row>
    <row r="190" spans="1:18" ht="25.5" x14ac:dyDescent="0.25">
      <c r="A190" s="122"/>
      <c r="B190" s="11" t="s">
        <v>80</v>
      </c>
      <c r="C190" s="11" t="s">
        <v>429</v>
      </c>
      <c r="D190" s="11" t="s">
        <v>419</v>
      </c>
      <c r="E190" s="80">
        <v>43073</v>
      </c>
      <c r="F190" s="80">
        <v>44169</v>
      </c>
      <c r="G190" s="11" t="s">
        <v>297</v>
      </c>
      <c r="H190" s="11" t="s">
        <v>297</v>
      </c>
      <c r="I190" s="11" t="s">
        <v>297</v>
      </c>
      <c r="J190" s="11" t="s">
        <v>123</v>
      </c>
      <c r="K190" s="11" t="s">
        <v>123</v>
      </c>
      <c r="L190" s="11" t="s">
        <v>123</v>
      </c>
      <c r="M190" s="11" t="s">
        <v>297</v>
      </c>
      <c r="N190" s="11" t="s">
        <v>297</v>
      </c>
      <c r="O190" s="11" t="s">
        <v>297</v>
      </c>
      <c r="P190" s="11" t="s">
        <v>297</v>
      </c>
      <c r="Q190" s="11" t="s">
        <v>89</v>
      </c>
      <c r="R190" s="74"/>
    </row>
    <row r="191" spans="1:18" x14ac:dyDescent="0.25">
      <c r="A191" s="122"/>
      <c r="B191" s="11" t="s">
        <v>81</v>
      </c>
      <c r="C191" s="11" t="s">
        <v>429</v>
      </c>
      <c r="D191" s="11" t="s">
        <v>419</v>
      </c>
      <c r="E191" s="11" t="s">
        <v>542</v>
      </c>
      <c r="F191" s="11" t="s">
        <v>578</v>
      </c>
      <c r="G191" s="11" t="s">
        <v>297</v>
      </c>
      <c r="H191" s="11" t="s">
        <v>123</v>
      </c>
      <c r="I191" s="11" t="s">
        <v>123</v>
      </c>
      <c r="J191" s="11" t="s">
        <v>123</v>
      </c>
      <c r="K191" s="11" t="s">
        <v>123</v>
      </c>
      <c r="L191" s="11" t="s">
        <v>123</v>
      </c>
      <c r="M191" s="11" t="s">
        <v>297</v>
      </c>
      <c r="N191" s="11" t="s">
        <v>123</v>
      </c>
      <c r="O191" s="11" t="s">
        <v>123</v>
      </c>
      <c r="P191" s="11" t="s">
        <v>123</v>
      </c>
      <c r="Q191" s="11" t="s">
        <v>89</v>
      </c>
      <c r="R191" s="74"/>
    </row>
    <row r="192" spans="1:18" ht="25.5" x14ac:dyDescent="0.25">
      <c r="A192" s="122"/>
      <c r="B192" s="121" t="s">
        <v>82</v>
      </c>
      <c r="C192" s="11" t="s">
        <v>579</v>
      </c>
      <c r="D192" s="11" t="s">
        <v>419</v>
      </c>
      <c r="E192" s="11" t="s">
        <v>580</v>
      </c>
      <c r="F192" s="11" t="s">
        <v>1137</v>
      </c>
      <c r="G192" s="11" t="s">
        <v>123</v>
      </c>
      <c r="H192" s="11" t="s">
        <v>123</v>
      </c>
      <c r="I192" s="11" t="s">
        <v>123</v>
      </c>
      <c r="J192" s="11" t="s">
        <v>123</v>
      </c>
      <c r="K192" s="11" t="s">
        <v>123</v>
      </c>
      <c r="L192" s="11" t="s">
        <v>123</v>
      </c>
      <c r="M192" s="11" t="s">
        <v>123</v>
      </c>
      <c r="N192" s="11" t="s">
        <v>123</v>
      </c>
      <c r="O192" s="11" t="s">
        <v>297</v>
      </c>
      <c r="P192" s="11" t="s">
        <v>123</v>
      </c>
      <c r="Q192" s="11" t="s">
        <v>89</v>
      </c>
      <c r="R192" s="74"/>
    </row>
    <row r="193" spans="1:18" x14ac:dyDescent="0.25">
      <c r="A193" s="122"/>
      <c r="B193" s="122"/>
      <c r="C193" s="11" t="s">
        <v>274</v>
      </c>
      <c r="D193" s="11" t="s">
        <v>419</v>
      </c>
      <c r="E193" s="11" t="s">
        <v>582</v>
      </c>
      <c r="F193" s="11" t="s">
        <v>581</v>
      </c>
      <c r="G193" s="11" t="s">
        <v>123</v>
      </c>
      <c r="H193" s="11" t="s">
        <v>123</v>
      </c>
      <c r="I193" s="11" t="s">
        <v>123</v>
      </c>
      <c r="J193" s="11" t="s">
        <v>123</v>
      </c>
      <c r="K193" s="11" t="s">
        <v>123</v>
      </c>
      <c r="L193" s="11" t="s">
        <v>123</v>
      </c>
      <c r="M193" s="11" t="s">
        <v>123</v>
      </c>
      <c r="N193" s="11" t="s">
        <v>123</v>
      </c>
      <c r="O193" s="11" t="s">
        <v>123</v>
      </c>
      <c r="P193" s="11" t="s">
        <v>297</v>
      </c>
      <c r="Q193" s="11" t="s">
        <v>89</v>
      </c>
      <c r="R193" s="74"/>
    </row>
    <row r="194" spans="1:18" x14ac:dyDescent="0.25">
      <c r="A194" s="122"/>
      <c r="B194" s="122"/>
      <c r="C194" s="11" t="s">
        <v>245</v>
      </c>
      <c r="D194" s="11" t="s">
        <v>419</v>
      </c>
      <c r="E194" s="11" t="s">
        <v>1138</v>
      </c>
      <c r="F194" s="11" t="s">
        <v>1139</v>
      </c>
      <c r="G194" s="11" t="s">
        <v>123</v>
      </c>
      <c r="H194" s="11" t="s">
        <v>123</v>
      </c>
      <c r="I194" s="11" t="s">
        <v>123</v>
      </c>
      <c r="J194" s="11" t="s">
        <v>123</v>
      </c>
      <c r="K194" s="11" t="s">
        <v>123</v>
      </c>
      <c r="L194" s="11" t="s">
        <v>123</v>
      </c>
      <c r="M194" s="11" t="s">
        <v>297</v>
      </c>
      <c r="N194" s="11" t="s">
        <v>123</v>
      </c>
      <c r="O194" s="11" t="s">
        <v>123</v>
      </c>
      <c r="P194" s="11" t="s">
        <v>123</v>
      </c>
      <c r="Q194" s="11" t="s">
        <v>799</v>
      </c>
      <c r="R194" s="74"/>
    </row>
    <row r="195" spans="1:18" x14ac:dyDescent="0.25">
      <c r="A195" s="122"/>
      <c r="B195" s="122"/>
      <c r="C195" s="11" t="s">
        <v>583</v>
      </c>
      <c r="D195" s="11" t="s">
        <v>419</v>
      </c>
      <c r="E195" s="11" t="s">
        <v>1140</v>
      </c>
      <c r="F195" s="11" t="s">
        <v>1141</v>
      </c>
      <c r="G195" s="11" t="s">
        <v>297</v>
      </c>
      <c r="H195" s="11" t="s">
        <v>123</v>
      </c>
      <c r="I195" s="11" t="s">
        <v>297</v>
      </c>
      <c r="J195" s="11" t="s">
        <v>297</v>
      </c>
      <c r="K195" s="11" t="s">
        <v>297</v>
      </c>
      <c r="L195" s="11" t="s">
        <v>297</v>
      </c>
      <c r="M195" s="11" t="s">
        <v>297</v>
      </c>
      <c r="N195" s="11" t="s">
        <v>123</v>
      </c>
      <c r="O195" s="11" t="s">
        <v>123</v>
      </c>
      <c r="P195" s="11" t="s">
        <v>123</v>
      </c>
      <c r="Q195" s="11" t="s">
        <v>584</v>
      </c>
      <c r="R195" s="74"/>
    </row>
    <row r="196" spans="1:18" x14ac:dyDescent="0.25">
      <c r="A196" s="122"/>
      <c r="B196" s="122"/>
      <c r="C196" s="11" t="s">
        <v>1142</v>
      </c>
      <c r="D196" s="11" t="s">
        <v>419</v>
      </c>
      <c r="E196" s="11" t="s">
        <v>1140</v>
      </c>
      <c r="F196" s="11" t="s">
        <v>1141</v>
      </c>
      <c r="G196" s="11" t="s">
        <v>297</v>
      </c>
      <c r="H196" s="11" t="s">
        <v>123</v>
      </c>
      <c r="I196" s="11" t="s">
        <v>297</v>
      </c>
      <c r="J196" s="11" t="s">
        <v>123</v>
      </c>
      <c r="K196" s="11" t="s">
        <v>123</v>
      </c>
      <c r="L196" s="11" t="s">
        <v>123</v>
      </c>
      <c r="M196" s="11" t="s">
        <v>297</v>
      </c>
      <c r="N196" s="11" t="s">
        <v>297</v>
      </c>
      <c r="O196" s="11" t="s">
        <v>123</v>
      </c>
      <c r="P196" s="11" t="s">
        <v>123</v>
      </c>
      <c r="Q196" s="11" t="s">
        <v>584</v>
      </c>
      <c r="R196" s="74"/>
    </row>
    <row r="197" spans="1:18" x14ac:dyDescent="0.25">
      <c r="A197" s="122"/>
      <c r="B197" s="122"/>
      <c r="C197" s="11" t="s">
        <v>486</v>
      </c>
      <c r="D197" s="11" t="s">
        <v>419</v>
      </c>
      <c r="E197" s="11" t="s">
        <v>588</v>
      </c>
      <c r="F197" s="11" t="s">
        <v>1143</v>
      </c>
      <c r="G197" s="11" t="s">
        <v>123</v>
      </c>
      <c r="H197" s="11" t="s">
        <v>123</v>
      </c>
      <c r="I197" s="11" t="s">
        <v>123</v>
      </c>
      <c r="J197" s="11" t="s">
        <v>297</v>
      </c>
      <c r="K197" s="11" t="s">
        <v>297</v>
      </c>
      <c r="L197" s="11" t="s">
        <v>297</v>
      </c>
      <c r="M197" s="11" t="s">
        <v>123</v>
      </c>
      <c r="N197" s="11" t="s">
        <v>123</v>
      </c>
      <c r="O197" s="11" t="s">
        <v>123</v>
      </c>
      <c r="P197" s="11" t="s">
        <v>123</v>
      </c>
      <c r="Q197" s="11" t="s">
        <v>825</v>
      </c>
      <c r="R197" s="74"/>
    </row>
    <row r="198" spans="1:18" x14ac:dyDescent="0.25">
      <c r="A198" s="122"/>
      <c r="B198" s="122"/>
      <c r="C198" s="11" t="s">
        <v>1144</v>
      </c>
      <c r="D198" s="11" t="s">
        <v>419</v>
      </c>
      <c r="E198" s="11" t="s">
        <v>586</v>
      </c>
      <c r="F198" s="11" t="s">
        <v>1145</v>
      </c>
      <c r="G198" s="11" t="s">
        <v>123</v>
      </c>
      <c r="H198" s="11" t="s">
        <v>123</v>
      </c>
      <c r="I198" s="11" t="s">
        <v>123</v>
      </c>
      <c r="J198" s="11" t="s">
        <v>297</v>
      </c>
      <c r="K198" s="11" t="s">
        <v>297</v>
      </c>
      <c r="L198" s="11" t="s">
        <v>297</v>
      </c>
      <c r="M198" s="11" t="s">
        <v>123</v>
      </c>
      <c r="N198" s="11" t="s">
        <v>123</v>
      </c>
      <c r="O198" s="11" t="s">
        <v>123</v>
      </c>
      <c r="P198" s="11" t="s">
        <v>123</v>
      </c>
      <c r="Q198" s="11" t="s">
        <v>825</v>
      </c>
      <c r="R198" s="74"/>
    </row>
    <row r="199" spans="1:18" ht="25.5" x14ac:dyDescent="0.25">
      <c r="A199" s="122"/>
      <c r="B199" s="123"/>
      <c r="C199" s="11" t="s">
        <v>1146</v>
      </c>
      <c r="D199" s="11" t="s">
        <v>419</v>
      </c>
      <c r="E199" s="11" t="s">
        <v>587</v>
      </c>
      <c r="F199" s="11" t="s">
        <v>1147</v>
      </c>
      <c r="G199" s="11" t="s">
        <v>123</v>
      </c>
      <c r="H199" s="11" t="s">
        <v>123</v>
      </c>
      <c r="I199" s="11" t="s">
        <v>123</v>
      </c>
      <c r="J199" s="11" t="s">
        <v>297</v>
      </c>
      <c r="K199" s="11" t="s">
        <v>297</v>
      </c>
      <c r="L199" s="11" t="s">
        <v>297</v>
      </c>
      <c r="M199" s="11" t="s">
        <v>123</v>
      </c>
      <c r="N199" s="11" t="s">
        <v>123</v>
      </c>
      <c r="O199" s="11" t="s">
        <v>123</v>
      </c>
      <c r="P199" s="11" t="s">
        <v>123</v>
      </c>
      <c r="Q199" s="11" t="s">
        <v>825</v>
      </c>
      <c r="R199" s="74"/>
    </row>
    <row r="200" spans="1:18" ht="25.5" x14ac:dyDescent="0.25">
      <c r="A200" s="122"/>
      <c r="B200" s="121" t="s">
        <v>83</v>
      </c>
      <c r="C200" s="11" t="s">
        <v>579</v>
      </c>
      <c r="D200" s="11" t="s">
        <v>419</v>
      </c>
      <c r="E200" s="11" t="s">
        <v>1148</v>
      </c>
      <c r="F200" s="75"/>
      <c r="G200" s="11" t="s">
        <v>123</v>
      </c>
      <c r="H200" s="11" t="s">
        <v>297</v>
      </c>
      <c r="I200" s="11" t="s">
        <v>123</v>
      </c>
      <c r="J200" s="11" t="s">
        <v>123</v>
      </c>
      <c r="K200" s="11" t="s">
        <v>123</v>
      </c>
      <c r="L200" s="11" t="s">
        <v>123</v>
      </c>
      <c r="M200" s="11" t="s">
        <v>123</v>
      </c>
      <c r="N200" s="11" t="s">
        <v>123</v>
      </c>
      <c r="O200" s="11" t="s">
        <v>297</v>
      </c>
      <c r="P200" s="11" t="s">
        <v>123</v>
      </c>
      <c r="Q200" s="11" t="s">
        <v>825</v>
      </c>
      <c r="R200" s="74"/>
    </row>
    <row r="201" spans="1:18" ht="25.5" x14ac:dyDescent="0.25">
      <c r="A201" s="122"/>
      <c r="B201" s="122"/>
      <c r="C201" s="11" t="s">
        <v>466</v>
      </c>
      <c r="D201" s="11" t="s">
        <v>419</v>
      </c>
      <c r="E201" s="11" t="s">
        <v>1149</v>
      </c>
      <c r="F201" s="75"/>
      <c r="G201" s="11" t="s">
        <v>123</v>
      </c>
      <c r="H201" s="11" t="s">
        <v>297</v>
      </c>
      <c r="I201" s="11" t="s">
        <v>123</v>
      </c>
      <c r="J201" s="11" t="s">
        <v>123</v>
      </c>
      <c r="K201" s="11" t="s">
        <v>123</v>
      </c>
      <c r="L201" s="11" t="s">
        <v>123</v>
      </c>
      <c r="M201" s="11" t="s">
        <v>123</v>
      </c>
      <c r="N201" s="11" t="s">
        <v>123</v>
      </c>
      <c r="O201" s="11" t="s">
        <v>297</v>
      </c>
      <c r="P201" s="11" t="s">
        <v>297</v>
      </c>
      <c r="Q201" s="11" t="s">
        <v>825</v>
      </c>
      <c r="R201" s="74"/>
    </row>
    <row r="202" spans="1:18" x14ac:dyDescent="0.25">
      <c r="A202" s="122"/>
      <c r="B202" s="122"/>
      <c r="C202" s="11" t="s">
        <v>275</v>
      </c>
      <c r="D202" s="11" t="s">
        <v>419</v>
      </c>
      <c r="E202" s="75"/>
      <c r="F202" s="75"/>
      <c r="G202" s="11" t="s">
        <v>123</v>
      </c>
      <c r="H202" s="11" t="s">
        <v>123</v>
      </c>
      <c r="I202" s="11" t="s">
        <v>123</v>
      </c>
      <c r="J202" s="11" t="s">
        <v>297</v>
      </c>
      <c r="K202" s="11" t="s">
        <v>297</v>
      </c>
      <c r="L202" s="11" t="s">
        <v>297</v>
      </c>
      <c r="M202" s="11" t="s">
        <v>297</v>
      </c>
      <c r="N202" s="11" t="s">
        <v>123</v>
      </c>
      <c r="O202" s="11" t="s">
        <v>123</v>
      </c>
      <c r="P202" s="11" t="s">
        <v>297</v>
      </c>
      <c r="Q202" s="11" t="s">
        <v>825</v>
      </c>
      <c r="R202" s="74"/>
    </row>
    <row r="203" spans="1:18" x14ac:dyDescent="0.25">
      <c r="A203" s="122"/>
      <c r="B203" s="122"/>
      <c r="C203" s="11" t="s">
        <v>275</v>
      </c>
      <c r="D203" s="11" t="s">
        <v>419</v>
      </c>
      <c r="E203" s="11" t="s">
        <v>589</v>
      </c>
      <c r="F203" s="11" t="s">
        <v>590</v>
      </c>
      <c r="G203" s="11" t="s">
        <v>297</v>
      </c>
      <c r="H203" s="11" t="s">
        <v>123</v>
      </c>
      <c r="I203" s="11" t="s">
        <v>123</v>
      </c>
      <c r="J203" s="11" t="s">
        <v>123</v>
      </c>
      <c r="K203" s="11" t="s">
        <v>123</v>
      </c>
      <c r="L203" s="11" t="s">
        <v>123</v>
      </c>
      <c r="M203" s="11" t="s">
        <v>123</v>
      </c>
      <c r="N203" s="11" t="s">
        <v>123</v>
      </c>
      <c r="O203" s="11" t="s">
        <v>123</v>
      </c>
      <c r="P203" s="11" t="s">
        <v>123</v>
      </c>
      <c r="Q203" s="11" t="s">
        <v>825</v>
      </c>
      <c r="R203" s="74"/>
    </row>
    <row r="204" spans="1:18" x14ac:dyDescent="0.25">
      <c r="A204" s="122"/>
      <c r="B204" s="123"/>
      <c r="C204" s="11" t="s">
        <v>591</v>
      </c>
      <c r="D204" s="11" t="s">
        <v>419</v>
      </c>
      <c r="E204" s="75"/>
      <c r="F204" s="75"/>
      <c r="G204" s="11" t="s">
        <v>123</v>
      </c>
      <c r="H204" s="11" t="s">
        <v>123</v>
      </c>
      <c r="I204" s="11" t="s">
        <v>123</v>
      </c>
      <c r="J204" s="11" t="s">
        <v>123</v>
      </c>
      <c r="K204" s="11" t="s">
        <v>123</v>
      </c>
      <c r="L204" s="11" t="s">
        <v>123</v>
      </c>
      <c r="M204" s="11" t="s">
        <v>123</v>
      </c>
      <c r="N204" s="11" t="s">
        <v>123</v>
      </c>
      <c r="O204" s="11" t="s">
        <v>123</v>
      </c>
      <c r="P204" s="11" t="s">
        <v>123</v>
      </c>
      <c r="Q204" s="11" t="s">
        <v>1150</v>
      </c>
      <c r="R204" s="74"/>
    </row>
    <row r="205" spans="1:18" ht="25.5" x14ac:dyDescent="0.25">
      <c r="A205" s="122"/>
      <c r="B205" s="11" t="s">
        <v>84</v>
      </c>
      <c r="C205" s="11" t="s">
        <v>276</v>
      </c>
      <c r="D205" s="11" t="s">
        <v>419</v>
      </c>
      <c r="E205" s="11" t="s">
        <v>592</v>
      </c>
      <c r="F205" s="11" t="s">
        <v>593</v>
      </c>
      <c r="G205" s="11" t="s">
        <v>297</v>
      </c>
      <c r="H205" s="11" t="s">
        <v>297</v>
      </c>
      <c r="I205" s="11" t="s">
        <v>123</v>
      </c>
      <c r="J205" s="11" t="s">
        <v>123</v>
      </c>
      <c r="K205" s="11" t="s">
        <v>123</v>
      </c>
      <c r="L205" s="11" t="s">
        <v>123</v>
      </c>
      <c r="M205" s="11" t="s">
        <v>297</v>
      </c>
      <c r="N205" s="11" t="s">
        <v>297</v>
      </c>
      <c r="O205" s="11" t="s">
        <v>297</v>
      </c>
      <c r="P205" s="11" t="s">
        <v>297</v>
      </c>
      <c r="Q205" s="11" t="s">
        <v>825</v>
      </c>
      <c r="R205" s="74"/>
    </row>
    <row r="206" spans="1:18" ht="25.5" x14ac:dyDescent="0.25">
      <c r="A206" s="122"/>
      <c r="B206" s="121" t="s">
        <v>85</v>
      </c>
      <c r="C206" s="11" t="s">
        <v>1151</v>
      </c>
      <c r="D206" s="11" t="s">
        <v>419</v>
      </c>
      <c r="E206" s="11" t="s">
        <v>1152</v>
      </c>
      <c r="F206" s="11" t="s">
        <v>1153</v>
      </c>
      <c r="G206" s="11" t="s">
        <v>297</v>
      </c>
      <c r="H206" s="11" t="s">
        <v>123</v>
      </c>
      <c r="I206" s="11" t="s">
        <v>123</v>
      </c>
      <c r="J206" s="11" t="s">
        <v>123</v>
      </c>
      <c r="K206" s="11" t="s">
        <v>123</v>
      </c>
      <c r="L206" s="11" t="s">
        <v>123</v>
      </c>
      <c r="M206" s="11" t="s">
        <v>123</v>
      </c>
      <c r="N206" s="11" t="s">
        <v>123</v>
      </c>
      <c r="O206" s="11" t="s">
        <v>123</v>
      </c>
      <c r="P206" s="11" t="s">
        <v>123</v>
      </c>
      <c r="Q206" s="11" t="s">
        <v>89</v>
      </c>
      <c r="R206" s="74"/>
    </row>
    <row r="207" spans="1:18" ht="25.5" x14ac:dyDescent="0.25">
      <c r="A207" s="122"/>
      <c r="B207" s="122"/>
      <c r="C207" s="11" t="s">
        <v>1154</v>
      </c>
      <c r="D207" s="11" t="s">
        <v>419</v>
      </c>
      <c r="E207" s="11" t="s">
        <v>1152</v>
      </c>
      <c r="F207" s="11" t="s">
        <v>1153</v>
      </c>
      <c r="G207" s="11" t="s">
        <v>297</v>
      </c>
      <c r="H207" s="11" t="s">
        <v>123</v>
      </c>
      <c r="I207" s="11" t="s">
        <v>123</v>
      </c>
      <c r="J207" s="11" t="s">
        <v>123</v>
      </c>
      <c r="K207" s="11" t="s">
        <v>123</v>
      </c>
      <c r="L207" s="11" t="s">
        <v>123</v>
      </c>
      <c r="M207" s="11" t="s">
        <v>123</v>
      </c>
      <c r="N207" s="11" t="s">
        <v>123</v>
      </c>
      <c r="O207" s="11" t="s">
        <v>123</v>
      </c>
      <c r="P207" s="11" t="s">
        <v>123</v>
      </c>
      <c r="Q207" s="11" t="s">
        <v>89</v>
      </c>
      <c r="R207" s="74"/>
    </row>
    <row r="208" spans="1:18" ht="25.5" x14ac:dyDescent="0.25">
      <c r="A208" s="122"/>
      <c r="B208" s="122"/>
      <c r="C208" s="11" t="s">
        <v>1155</v>
      </c>
      <c r="D208" s="11" t="s">
        <v>419</v>
      </c>
      <c r="E208" s="11" t="s">
        <v>1152</v>
      </c>
      <c r="F208" s="11" t="s">
        <v>1153</v>
      </c>
      <c r="G208" s="11" t="s">
        <v>297</v>
      </c>
      <c r="H208" s="11" t="s">
        <v>123</v>
      </c>
      <c r="I208" s="11" t="s">
        <v>123</v>
      </c>
      <c r="J208" s="11" t="s">
        <v>123</v>
      </c>
      <c r="K208" s="11" t="s">
        <v>123</v>
      </c>
      <c r="L208" s="11" t="s">
        <v>123</v>
      </c>
      <c r="M208" s="11" t="s">
        <v>123</v>
      </c>
      <c r="N208" s="11" t="s">
        <v>123</v>
      </c>
      <c r="O208" s="11" t="s">
        <v>123</v>
      </c>
      <c r="P208" s="11" t="s">
        <v>123</v>
      </c>
      <c r="Q208" s="11" t="s">
        <v>89</v>
      </c>
      <c r="R208" s="74"/>
    </row>
    <row r="209" spans="1:18" ht="25.5" x14ac:dyDescent="0.25">
      <c r="A209" s="122"/>
      <c r="B209" s="122"/>
      <c r="C209" s="11" t="s">
        <v>1156</v>
      </c>
      <c r="D209" s="11" t="s">
        <v>419</v>
      </c>
      <c r="E209" s="11" t="s">
        <v>553</v>
      </c>
      <c r="F209" s="11" t="s">
        <v>1157</v>
      </c>
      <c r="G209" s="11" t="s">
        <v>297</v>
      </c>
      <c r="H209" s="11" t="s">
        <v>123</v>
      </c>
      <c r="I209" s="11" t="s">
        <v>123</v>
      </c>
      <c r="J209" s="11" t="s">
        <v>123</v>
      </c>
      <c r="K209" s="11" t="s">
        <v>123</v>
      </c>
      <c r="L209" s="11" t="s">
        <v>123</v>
      </c>
      <c r="M209" s="11" t="s">
        <v>123</v>
      </c>
      <c r="N209" s="11" t="s">
        <v>123</v>
      </c>
      <c r="O209" s="11" t="s">
        <v>123</v>
      </c>
      <c r="P209" s="11" t="s">
        <v>123</v>
      </c>
      <c r="Q209" s="11" t="s">
        <v>89</v>
      </c>
      <c r="R209" s="74"/>
    </row>
    <row r="210" spans="1:18" ht="25.5" x14ac:dyDescent="0.25">
      <c r="A210" s="122"/>
      <c r="B210" s="123"/>
      <c r="C210" s="11" t="s">
        <v>1158</v>
      </c>
      <c r="D210" s="11" t="s">
        <v>419</v>
      </c>
      <c r="E210" s="11" t="s">
        <v>1159</v>
      </c>
      <c r="F210" s="11" t="s">
        <v>1160</v>
      </c>
      <c r="G210" s="11" t="s">
        <v>297</v>
      </c>
      <c r="H210" s="11" t="s">
        <v>123</v>
      </c>
      <c r="I210" s="11" t="s">
        <v>123</v>
      </c>
      <c r="J210" s="11" t="s">
        <v>123</v>
      </c>
      <c r="K210" s="11" t="s">
        <v>123</v>
      </c>
      <c r="L210" s="11" t="s">
        <v>123</v>
      </c>
      <c r="M210" s="11" t="s">
        <v>123</v>
      </c>
      <c r="N210" s="11" t="s">
        <v>123</v>
      </c>
      <c r="O210" s="11" t="s">
        <v>123</v>
      </c>
      <c r="P210" s="11" t="s">
        <v>123</v>
      </c>
      <c r="Q210" s="11" t="s">
        <v>89</v>
      </c>
      <c r="R210" s="74"/>
    </row>
    <row r="211" spans="1:18" ht="140.25" x14ac:dyDescent="0.25">
      <c r="A211" s="122"/>
      <c r="B211" s="121" t="s">
        <v>86</v>
      </c>
      <c r="C211" s="11" t="s">
        <v>1161</v>
      </c>
      <c r="D211" s="11" t="s">
        <v>419</v>
      </c>
      <c r="E211" s="11" t="s">
        <v>1162</v>
      </c>
      <c r="F211" s="11" t="s">
        <v>1163</v>
      </c>
      <c r="G211" s="11" t="s">
        <v>123</v>
      </c>
      <c r="H211" s="11" t="s">
        <v>123</v>
      </c>
      <c r="I211" s="11" t="s">
        <v>123</v>
      </c>
      <c r="J211" s="11" t="s">
        <v>123</v>
      </c>
      <c r="K211" s="11" t="s">
        <v>123</v>
      </c>
      <c r="L211" s="11" t="s">
        <v>123</v>
      </c>
      <c r="M211" s="11" t="s">
        <v>123</v>
      </c>
      <c r="N211" s="11" t="s">
        <v>123</v>
      </c>
      <c r="O211" s="11" t="s">
        <v>297</v>
      </c>
      <c r="P211" s="11" t="s">
        <v>123</v>
      </c>
      <c r="Q211" s="11" t="s">
        <v>89</v>
      </c>
      <c r="R211" s="74"/>
    </row>
    <row r="212" spans="1:18" ht="25.5" x14ac:dyDescent="0.25">
      <c r="A212" s="122"/>
      <c r="B212" s="122"/>
      <c r="C212" s="11" t="s">
        <v>595</v>
      </c>
      <c r="D212" s="11" t="s">
        <v>419</v>
      </c>
      <c r="E212" s="11" t="s">
        <v>495</v>
      </c>
      <c r="F212" s="75"/>
      <c r="G212" s="11" t="s">
        <v>297</v>
      </c>
      <c r="H212" s="11" t="s">
        <v>297</v>
      </c>
      <c r="I212" s="11" t="s">
        <v>297</v>
      </c>
      <c r="J212" s="11" t="s">
        <v>297</v>
      </c>
      <c r="K212" s="11" t="s">
        <v>297</v>
      </c>
      <c r="L212" s="11" t="s">
        <v>297</v>
      </c>
      <c r="M212" s="11" t="s">
        <v>297</v>
      </c>
      <c r="N212" s="11" t="s">
        <v>297</v>
      </c>
      <c r="O212" s="11" t="s">
        <v>297</v>
      </c>
      <c r="P212" s="11" t="s">
        <v>297</v>
      </c>
      <c r="Q212" s="11" t="s">
        <v>89</v>
      </c>
      <c r="R212" s="74"/>
    </row>
    <row r="213" spans="1:18" x14ac:dyDescent="0.25">
      <c r="A213" s="122"/>
      <c r="B213" s="122"/>
      <c r="C213" s="11" t="s">
        <v>596</v>
      </c>
      <c r="D213" s="11" t="s">
        <v>419</v>
      </c>
      <c r="E213" s="11" t="s">
        <v>495</v>
      </c>
      <c r="F213" s="75"/>
      <c r="G213" s="11" t="s">
        <v>297</v>
      </c>
      <c r="H213" s="11" t="s">
        <v>297</v>
      </c>
      <c r="I213" s="11" t="s">
        <v>297</v>
      </c>
      <c r="J213" s="11" t="s">
        <v>297</v>
      </c>
      <c r="K213" s="11" t="s">
        <v>297</v>
      </c>
      <c r="L213" s="11" t="s">
        <v>297</v>
      </c>
      <c r="M213" s="11" t="s">
        <v>297</v>
      </c>
      <c r="N213" s="11" t="s">
        <v>297</v>
      </c>
      <c r="O213" s="11" t="s">
        <v>297</v>
      </c>
      <c r="P213" s="11" t="s">
        <v>297</v>
      </c>
      <c r="Q213" s="11" t="s">
        <v>89</v>
      </c>
      <c r="R213" s="74"/>
    </row>
    <row r="214" spans="1:18" ht="127.5" x14ac:dyDescent="0.25">
      <c r="A214" s="123"/>
      <c r="B214" s="123"/>
      <c r="C214" s="11" t="s">
        <v>597</v>
      </c>
      <c r="D214" s="11" t="s">
        <v>419</v>
      </c>
      <c r="E214" s="11" t="s">
        <v>550</v>
      </c>
      <c r="F214" s="11" t="s">
        <v>564</v>
      </c>
      <c r="G214" s="11" t="s">
        <v>123</v>
      </c>
      <c r="H214" s="11" t="s">
        <v>123</v>
      </c>
      <c r="I214" s="11" t="s">
        <v>123</v>
      </c>
      <c r="J214" s="11" t="s">
        <v>123</v>
      </c>
      <c r="K214" s="11" t="s">
        <v>123</v>
      </c>
      <c r="L214" s="11" t="s">
        <v>123</v>
      </c>
      <c r="M214" s="11" t="s">
        <v>123</v>
      </c>
      <c r="N214" s="11" t="s">
        <v>123</v>
      </c>
      <c r="O214" s="11" t="s">
        <v>297</v>
      </c>
      <c r="P214" s="11" t="s">
        <v>123</v>
      </c>
      <c r="Q214" s="11" t="s">
        <v>89</v>
      </c>
      <c r="R214" s="74"/>
    </row>
    <row r="215" spans="1:18" x14ac:dyDescent="0.25">
      <c r="A215" s="170" t="s">
        <v>1</v>
      </c>
      <c r="B215" s="170"/>
      <c r="C215" s="170"/>
      <c r="D215" s="170"/>
      <c r="E215" s="170"/>
      <c r="F215" s="170"/>
      <c r="G215" s="170"/>
      <c r="H215" s="170"/>
      <c r="I215" s="170"/>
      <c r="J215" s="170"/>
      <c r="K215" s="170"/>
      <c r="L215" s="170"/>
      <c r="M215" s="170"/>
      <c r="N215" s="170"/>
      <c r="O215" s="170"/>
      <c r="P215" s="170"/>
      <c r="Q215" s="170"/>
      <c r="R215" s="170"/>
    </row>
    <row r="216" spans="1:18" x14ac:dyDescent="0.25">
      <c r="A216" s="170" t="s">
        <v>1</v>
      </c>
      <c r="B216" s="170"/>
      <c r="C216" s="170"/>
      <c r="D216" s="170"/>
      <c r="E216" s="170"/>
      <c r="F216" s="170"/>
      <c r="G216" s="170"/>
      <c r="H216" s="170"/>
      <c r="I216" s="170"/>
      <c r="J216" s="170"/>
      <c r="K216" s="170"/>
      <c r="L216" s="170"/>
      <c r="M216" s="170"/>
      <c r="N216" s="170"/>
      <c r="O216" s="170"/>
      <c r="P216" s="170"/>
      <c r="Q216" s="170"/>
      <c r="R216" s="170"/>
    </row>
  </sheetData>
  <mergeCells count="73">
    <mergeCell ref="B211:B214"/>
    <mergeCell ref="A215:R215"/>
    <mergeCell ref="A216:R216"/>
    <mergeCell ref="B68:B70"/>
    <mergeCell ref="A1:F1"/>
    <mergeCell ref="G1:L1"/>
    <mergeCell ref="M1:R1"/>
    <mergeCell ref="A167:A183"/>
    <mergeCell ref="B167:B170"/>
    <mergeCell ref="B172:B178"/>
    <mergeCell ref="B180:B181"/>
    <mergeCell ref="B182:B183"/>
    <mergeCell ref="A184:A214"/>
    <mergeCell ref="B184:B189"/>
    <mergeCell ref="B192:B199"/>
    <mergeCell ref="B200:B204"/>
    <mergeCell ref="B206:B210"/>
    <mergeCell ref="A136:A140"/>
    <mergeCell ref="B136:B137"/>
    <mergeCell ref="A141:A166"/>
    <mergeCell ref="B141:B149"/>
    <mergeCell ref="B150:B157"/>
    <mergeCell ref="B158:B163"/>
    <mergeCell ref="B164:B166"/>
    <mergeCell ref="A121:A135"/>
    <mergeCell ref="B121:B122"/>
    <mergeCell ref="B123:B124"/>
    <mergeCell ref="B125:B126"/>
    <mergeCell ref="B127:B128"/>
    <mergeCell ref="B129:B130"/>
    <mergeCell ref="B131:B133"/>
    <mergeCell ref="B134:B135"/>
    <mergeCell ref="A92:A120"/>
    <mergeCell ref="B92:B101"/>
    <mergeCell ref="B102:B104"/>
    <mergeCell ref="B106:B109"/>
    <mergeCell ref="B110:B112"/>
    <mergeCell ref="B113:B120"/>
    <mergeCell ref="A72:A91"/>
    <mergeCell ref="B72:B75"/>
    <mergeCell ref="B76:B79"/>
    <mergeCell ref="B80:B83"/>
    <mergeCell ref="B84:B87"/>
    <mergeCell ref="B88:B91"/>
    <mergeCell ref="F3:F15"/>
    <mergeCell ref="A49:A55"/>
    <mergeCell ref="B52:B53"/>
    <mergeCell ref="A56:A71"/>
    <mergeCell ref="B56:B57"/>
    <mergeCell ref="B58:B59"/>
    <mergeCell ref="B61:B66"/>
    <mergeCell ref="A16:A48"/>
    <mergeCell ref="B16:B28"/>
    <mergeCell ref="B31:B40"/>
    <mergeCell ref="B43:B48"/>
    <mergeCell ref="A3:A15"/>
    <mergeCell ref="B3:B15"/>
    <mergeCell ref="A2:R2"/>
    <mergeCell ref="G3:Q4"/>
    <mergeCell ref="G5:G15"/>
    <mergeCell ref="H5:H15"/>
    <mergeCell ref="I5:I15"/>
    <mergeCell ref="J5:J15"/>
    <mergeCell ref="K5:K15"/>
    <mergeCell ref="L5:L15"/>
    <mergeCell ref="M5:M15"/>
    <mergeCell ref="N5:N15"/>
    <mergeCell ref="O5:O15"/>
    <mergeCell ref="P5:P15"/>
    <mergeCell ref="Q5:Q15"/>
    <mergeCell ref="C3:C15"/>
    <mergeCell ref="D3:D15"/>
    <mergeCell ref="E3:E15"/>
  </mergeCells>
  <pageMargins left="0.7" right="0.7" top="0.75" bottom="0.75" header="0.3" footer="0.3"/>
  <ignoredErrors>
    <ignoredError sqref="Q72:Q108 Q25 Q122:Q125 Q130:Q134 Q157:Q168 Q194:Q196 Q204 Q206:Q214 Q33 Q36 Q41 Q43:Q48 Q51:Q53 Q55:Q59 Q64 Q67 Q110:Q12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19" style="9" customWidth="1"/>
    <col min="2" max="2" width="16" style="9" customWidth="1"/>
    <col min="3" max="4" width="22.85546875" style="9" customWidth="1"/>
    <col min="5" max="5" width="23.5703125" style="9" customWidth="1"/>
    <col min="6" max="8" width="22.85546875" style="9" customWidth="1"/>
    <col min="9" max="9" width="117.28515625" style="9" customWidth="1"/>
    <col min="10" max="16384" width="9.140625" style="9"/>
  </cols>
  <sheetData>
    <row r="1" spans="1:9" ht="19.5" x14ac:dyDescent="0.25">
      <c r="A1" s="82" t="s">
        <v>598</v>
      </c>
      <c r="B1" s="32"/>
      <c r="C1" s="32"/>
      <c r="D1" s="32"/>
      <c r="E1" s="32"/>
      <c r="F1" s="32"/>
      <c r="G1" s="32"/>
      <c r="H1" s="32"/>
      <c r="I1" s="32"/>
    </row>
    <row r="2" spans="1:9" x14ac:dyDescent="0.25">
      <c r="A2" s="120" t="s">
        <v>1</v>
      </c>
      <c r="B2" s="120"/>
      <c r="C2" s="120"/>
      <c r="D2" s="120"/>
      <c r="E2" s="120"/>
      <c r="F2" s="120"/>
      <c r="G2" s="120"/>
      <c r="H2" s="120"/>
      <c r="I2" s="120"/>
    </row>
    <row r="3" spans="1:9" x14ac:dyDescent="0.25">
      <c r="A3" s="167" t="s">
        <v>3</v>
      </c>
      <c r="B3" s="167" t="s">
        <v>4</v>
      </c>
      <c r="C3" s="167" t="s">
        <v>599</v>
      </c>
      <c r="D3" s="167" t="s">
        <v>600</v>
      </c>
      <c r="E3" s="167" t="s">
        <v>601</v>
      </c>
      <c r="F3" s="167" t="s">
        <v>602</v>
      </c>
      <c r="G3" s="167" t="s">
        <v>603</v>
      </c>
      <c r="H3" s="167" t="s">
        <v>604</v>
      </c>
    </row>
    <row r="4" spans="1:9" x14ac:dyDescent="0.25">
      <c r="A4" s="168"/>
      <c r="B4" s="168"/>
      <c r="C4" s="168"/>
      <c r="D4" s="168"/>
      <c r="E4" s="168"/>
      <c r="F4" s="168"/>
      <c r="G4" s="168"/>
      <c r="H4" s="168"/>
    </row>
    <row r="5" spans="1:9" x14ac:dyDescent="0.25">
      <c r="A5" s="168"/>
      <c r="B5" s="168"/>
      <c r="C5" s="168"/>
      <c r="D5" s="168"/>
      <c r="E5" s="168"/>
      <c r="F5" s="168"/>
      <c r="G5" s="168"/>
      <c r="H5" s="168"/>
    </row>
    <row r="6" spans="1:9" x14ac:dyDescent="0.25">
      <c r="A6" s="168"/>
      <c r="B6" s="168"/>
      <c r="C6" s="168"/>
      <c r="D6" s="168"/>
      <c r="E6" s="168"/>
      <c r="F6" s="168"/>
      <c r="G6" s="168"/>
      <c r="H6" s="168"/>
    </row>
    <row r="7" spans="1:9" x14ac:dyDescent="0.25">
      <c r="A7" s="168"/>
      <c r="B7" s="168"/>
      <c r="C7" s="168"/>
      <c r="D7" s="168"/>
      <c r="E7" s="168"/>
      <c r="F7" s="168"/>
      <c r="G7" s="168"/>
      <c r="H7" s="168"/>
    </row>
    <row r="8" spans="1:9" x14ac:dyDescent="0.25">
      <c r="A8" s="169"/>
      <c r="B8" s="169"/>
      <c r="C8" s="169"/>
      <c r="D8" s="169"/>
      <c r="E8" s="169"/>
      <c r="F8" s="169"/>
      <c r="G8" s="169"/>
      <c r="H8" s="169"/>
    </row>
    <row r="9" spans="1:9" x14ac:dyDescent="0.25">
      <c r="A9" s="121" t="s">
        <v>16</v>
      </c>
      <c r="B9" s="11" t="s">
        <v>17</v>
      </c>
      <c r="C9" s="81">
        <v>4.9800000000000004</v>
      </c>
      <c r="D9" s="81">
        <v>0</v>
      </c>
      <c r="E9" s="81">
        <v>0</v>
      </c>
      <c r="F9" s="81">
        <v>2.5499999999999998</v>
      </c>
      <c r="G9" s="81">
        <v>0</v>
      </c>
      <c r="H9" s="81">
        <v>0</v>
      </c>
    </row>
    <row r="10" spans="1:9" x14ac:dyDescent="0.25">
      <c r="A10" s="122"/>
      <c r="B10" s="11" t="s">
        <v>18</v>
      </c>
      <c r="C10" s="81">
        <v>0</v>
      </c>
      <c r="D10" s="81">
        <v>0</v>
      </c>
      <c r="E10" s="81">
        <v>0</v>
      </c>
      <c r="F10" s="81">
        <v>0</v>
      </c>
      <c r="G10" s="81">
        <v>0</v>
      </c>
      <c r="H10" s="81">
        <v>0</v>
      </c>
    </row>
    <row r="11" spans="1:9" x14ac:dyDescent="0.25">
      <c r="A11" s="122"/>
      <c r="B11" s="11" t="s">
        <v>19</v>
      </c>
      <c r="C11" s="81">
        <v>0</v>
      </c>
      <c r="D11" s="81">
        <v>0</v>
      </c>
      <c r="E11" s="81">
        <v>0</v>
      </c>
      <c r="F11" s="81">
        <v>0</v>
      </c>
      <c r="G11" s="81">
        <v>0</v>
      </c>
      <c r="H11" s="81">
        <v>0</v>
      </c>
    </row>
    <row r="12" spans="1:9" x14ac:dyDescent="0.25">
      <c r="A12" s="122"/>
      <c r="B12" s="11" t="s">
        <v>20</v>
      </c>
      <c r="C12" s="81">
        <v>4.51</v>
      </c>
      <c r="D12" s="81">
        <v>3.91</v>
      </c>
      <c r="E12" s="81">
        <v>5.84</v>
      </c>
      <c r="F12" s="81">
        <v>2.74</v>
      </c>
      <c r="G12" s="81">
        <v>3.91</v>
      </c>
      <c r="H12" s="81">
        <v>4.51</v>
      </c>
    </row>
    <row r="13" spans="1:9" x14ac:dyDescent="0.25">
      <c r="A13" s="122"/>
      <c r="B13" s="11" t="s">
        <v>21</v>
      </c>
      <c r="C13" s="81">
        <v>2.8</v>
      </c>
      <c r="D13" s="81">
        <v>2.9</v>
      </c>
      <c r="E13" s="81">
        <v>2.6</v>
      </c>
      <c r="F13" s="81">
        <v>1.9</v>
      </c>
      <c r="G13" s="81">
        <v>2.1</v>
      </c>
      <c r="H13" s="81">
        <v>1.7</v>
      </c>
    </row>
    <row r="14" spans="1:9" x14ac:dyDescent="0.25">
      <c r="A14" s="122"/>
      <c r="B14" s="11" t="s">
        <v>22</v>
      </c>
      <c r="C14" s="81">
        <v>3.24</v>
      </c>
      <c r="D14" s="81">
        <v>2.4</v>
      </c>
      <c r="E14" s="81">
        <v>4.08</v>
      </c>
      <c r="F14" s="81">
        <v>2.2000000000000002</v>
      </c>
      <c r="G14" s="81">
        <v>1.2</v>
      </c>
      <c r="H14" s="81">
        <v>2</v>
      </c>
    </row>
    <row r="15" spans="1:9" x14ac:dyDescent="0.25">
      <c r="A15" s="123"/>
      <c r="B15" s="11" t="s">
        <v>23</v>
      </c>
      <c r="C15" s="81">
        <v>0</v>
      </c>
      <c r="D15" s="81">
        <v>0</v>
      </c>
      <c r="E15" s="81">
        <v>0</v>
      </c>
      <c r="F15" s="81">
        <v>0</v>
      </c>
      <c r="G15" s="81">
        <v>0</v>
      </c>
      <c r="H15" s="81">
        <v>0</v>
      </c>
    </row>
    <row r="16" spans="1:9" x14ac:dyDescent="0.25">
      <c r="A16" s="121" t="s">
        <v>25</v>
      </c>
      <c r="B16" s="11" t="s">
        <v>26</v>
      </c>
      <c r="C16" s="81">
        <v>3.73</v>
      </c>
      <c r="D16" s="81">
        <v>4.28</v>
      </c>
      <c r="E16" s="81">
        <v>3.18</v>
      </c>
      <c r="F16" s="81">
        <v>3.2</v>
      </c>
      <c r="G16" s="81">
        <v>3.34</v>
      </c>
      <c r="H16" s="81">
        <v>3.06</v>
      </c>
    </row>
    <row r="17" spans="1:8" x14ac:dyDescent="0.25">
      <c r="A17" s="122"/>
      <c r="B17" s="11" t="s">
        <v>27</v>
      </c>
      <c r="C17" s="19">
        <v>2.88</v>
      </c>
      <c r="D17" s="19">
        <v>2.84</v>
      </c>
      <c r="E17" s="19">
        <v>2.75</v>
      </c>
      <c r="F17" s="19">
        <v>1.0900000000000001</v>
      </c>
      <c r="G17" s="19">
        <v>1.3</v>
      </c>
      <c r="H17" s="19">
        <v>0.98</v>
      </c>
    </row>
    <row r="18" spans="1:8" x14ac:dyDescent="0.25">
      <c r="A18" s="122"/>
      <c r="B18" s="11" t="s">
        <v>28</v>
      </c>
      <c r="C18" s="81">
        <v>3.95</v>
      </c>
      <c r="D18" s="81">
        <v>3.73</v>
      </c>
      <c r="E18" s="81">
        <v>4.47</v>
      </c>
      <c r="F18" s="81">
        <v>1.9</v>
      </c>
      <c r="G18" s="81">
        <v>1.89</v>
      </c>
      <c r="H18" s="81">
        <v>1.92</v>
      </c>
    </row>
    <row r="19" spans="1:8" x14ac:dyDescent="0.25">
      <c r="A19" s="122"/>
      <c r="B19" s="11" t="s">
        <v>29</v>
      </c>
      <c r="C19" s="81">
        <v>1.54</v>
      </c>
      <c r="D19" s="81">
        <v>1.68</v>
      </c>
      <c r="E19" s="81">
        <v>1.39</v>
      </c>
      <c r="F19" s="81">
        <v>1.54</v>
      </c>
      <c r="G19" s="81">
        <v>1.68</v>
      </c>
      <c r="H19" s="81">
        <v>1.39</v>
      </c>
    </row>
    <row r="20" spans="1:8" x14ac:dyDescent="0.25">
      <c r="A20" s="122"/>
      <c r="B20" s="11" t="s">
        <v>30</v>
      </c>
      <c r="C20" s="81">
        <v>2.83</v>
      </c>
      <c r="D20" s="81">
        <v>2.83</v>
      </c>
      <c r="E20" s="81">
        <v>2.83</v>
      </c>
      <c r="F20" s="81">
        <v>1.29</v>
      </c>
      <c r="G20" s="81">
        <v>1.29</v>
      </c>
      <c r="H20" s="81">
        <v>1.29</v>
      </c>
    </row>
    <row r="21" spans="1:8" x14ac:dyDescent="0.25">
      <c r="A21" s="123"/>
      <c r="B21" s="11" t="s">
        <v>31</v>
      </c>
      <c r="C21" s="81">
        <v>4.1500000000000004</v>
      </c>
      <c r="D21" s="81">
        <v>3.49</v>
      </c>
      <c r="E21" s="81">
        <v>4.4400000000000004</v>
      </c>
      <c r="F21" s="81">
        <v>1.65</v>
      </c>
      <c r="G21" s="81">
        <v>1.7</v>
      </c>
      <c r="H21" s="81">
        <v>1.63</v>
      </c>
    </row>
    <row r="22" spans="1:8" x14ac:dyDescent="0.25">
      <c r="A22" s="121" t="s">
        <v>32</v>
      </c>
      <c r="B22" s="11" t="s">
        <v>33</v>
      </c>
      <c r="C22" s="81">
        <v>3.69</v>
      </c>
      <c r="D22" s="81">
        <v>3.55</v>
      </c>
      <c r="E22" s="81">
        <v>6.4</v>
      </c>
      <c r="F22" s="81">
        <v>1.75</v>
      </c>
      <c r="G22" s="81">
        <v>0</v>
      </c>
      <c r="H22" s="81">
        <v>0</v>
      </c>
    </row>
    <row r="23" spans="1:8" x14ac:dyDescent="0.25">
      <c r="A23" s="122"/>
      <c r="B23" s="11" t="s">
        <v>34</v>
      </c>
      <c r="C23" s="81">
        <v>3.75</v>
      </c>
      <c r="D23" s="81">
        <v>4.75</v>
      </c>
      <c r="E23" s="81">
        <v>5.54</v>
      </c>
      <c r="F23" s="81">
        <v>0</v>
      </c>
      <c r="G23" s="81">
        <v>3.08</v>
      </c>
      <c r="H23" s="81">
        <v>0</v>
      </c>
    </row>
    <row r="24" spans="1:8" x14ac:dyDescent="0.25">
      <c r="A24" s="122"/>
      <c r="B24" s="11" t="s">
        <v>35</v>
      </c>
      <c r="C24" s="81">
        <v>0</v>
      </c>
      <c r="D24" s="81">
        <v>0</v>
      </c>
      <c r="E24" s="81">
        <v>0</v>
      </c>
      <c r="F24" s="81">
        <v>2.42</v>
      </c>
      <c r="G24" s="81">
        <v>2.42</v>
      </c>
      <c r="H24" s="81">
        <v>2.42</v>
      </c>
    </row>
    <row r="25" spans="1:8" x14ac:dyDescent="0.25">
      <c r="A25" s="122"/>
      <c r="B25" s="11" t="s">
        <v>36</v>
      </c>
      <c r="C25" s="81">
        <v>5.63</v>
      </c>
      <c r="D25" s="81">
        <v>0</v>
      </c>
      <c r="E25" s="81">
        <v>0</v>
      </c>
      <c r="F25" s="81">
        <v>2.74</v>
      </c>
      <c r="G25" s="81">
        <v>0</v>
      </c>
      <c r="H25" s="81">
        <v>0</v>
      </c>
    </row>
    <row r="26" spans="1:8" x14ac:dyDescent="0.25">
      <c r="A26" s="122"/>
      <c r="B26" s="11" t="s">
        <v>37</v>
      </c>
      <c r="C26" s="81">
        <v>3.26</v>
      </c>
      <c r="D26" s="81">
        <v>2.0299999999999998</v>
      </c>
      <c r="E26" s="81">
        <v>4.5</v>
      </c>
      <c r="F26" s="81">
        <v>0</v>
      </c>
      <c r="G26" s="81">
        <v>0</v>
      </c>
      <c r="H26" s="81">
        <v>0</v>
      </c>
    </row>
    <row r="27" spans="1:8" x14ac:dyDescent="0.25">
      <c r="A27" s="122"/>
      <c r="B27" s="11" t="s">
        <v>38</v>
      </c>
      <c r="C27" s="19">
        <v>1.98</v>
      </c>
      <c r="D27" s="19">
        <v>1.98</v>
      </c>
      <c r="E27" s="19">
        <v>1.98</v>
      </c>
      <c r="F27" s="19">
        <v>0.81</v>
      </c>
      <c r="G27" s="19">
        <v>1.01</v>
      </c>
      <c r="H27" s="19">
        <v>0.6</v>
      </c>
    </row>
    <row r="28" spans="1:8" x14ac:dyDescent="0.25">
      <c r="A28" s="123"/>
      <c r="B28" s="11" t="s">
        <v>39</v>
      </c>
      <c r="C28" s="81">
        <v>5.54</v>
      </c>
      <c r="D28" s="81">
        <v>3.79</v>
      </c>
      <c r="E28" s="81">
        <v>7.29</v>
      </c>
      <c r="F28" s="81">
        <v>2</v>
      </c>
      <c r="G28" s="81">
        <v>1.55</v>
      </c>
      <c r="H28" s="81">
        <v>2.98</v>
      </c>
    </row>
    <row r="29" spans="1:8" x14ac:dyDescent="0.25">
      <c r="A29" s="121" t="s">
        <v>40</v>
      </c>
      <c r="B29" s="11" t="s">
        <v>41</v>
      </c>
      <c r="C29" s="81">
        <v>4.32</v>
      </c>
      <c r="D29" s="81">
        <v>4.32</v>
      </c>
      <c r="E29" s="81">
        <v>4.32</v>
      </c>
      <c r="F29" s="81">
        <v>1.98</v>
      </c>
      <c r="G29" s="81">
        <v>1.98</v>
      </c>
      <c r="H29" s="81">
        <v>1.98</v>
      </c>
    </row>
    <row r="30" spans="1:8" x14ac:dyDescent="0.25">
      <c r="A30" s="122"/>
      <c r="B30" s="11" t="s">
        <v>42</v>
      </c>
      <c r="C30" s="81">
        <v>4.32</v>
      </c>
      <c r="D30" s="81">
        <v>4.32</v>
      </c>
      <c r="E30" s="81">
        <v>4.32</v>
      </c>
      <c r="F30" s="81">
        <v>1.98</v>
      </c>
      <c r="G30" s="81">
        <v>1.98</v>
      </c>
      <c r="H30" s="81">
        <v>1.98</v>
      </c>
    </row>
    <row r="31" spans="1:8" x14ac:dyDescent="0.25">
      <c r="A31" s="122"/>
      <c r="B31" s="11" t="s">
        <v>43</v>
      </c>
      <c r="C31" s="81">
        <v>4.32</v>
      </c>
      <c r="D31" s="81">
        <v>4.32</v>
      </c>
      <c r="E31" s="81">
        <v>4.32</v>
      </c>
      <c r="F31" s="81">
        <v>1.98</v>
      </c>
      <c r="G31" s="81">
        <v>1.98</v>
      </c>
      <c r="H31" s="81">
        <v>1.98</v>
      </c>
    </row>
    <row r="32" spans="1:8" x14ac:dyDescent="0.25">
      <c r="A32" s="122"/>
      <c r="B32" s="11" t="s">
        <v>44</v>
      </c>
      <c r="C32" s="81">
        <v>4.32</v>
      </c>
      <c r="D32" s="81">
        <v>4.32</v>
      </c>
      <c r="E32" s="81">
        <v>4.32</v>
      </c>
      <c r="F32" s="81">
        <v>1.98</v>
      </c>
      <c r="G32" s="81">
        <v>1.98</v>
      </c>
      <c r="H32" s="81">
        <v>1.98</v>
      </c>
    </row>
    <row r="33" spans="1:8" x14ac:dyDescent="0.25">
      <c r="A33" s="123"/>
      <c r="B33" s="11" t="s">
        <v>45</v>
      </c>
      <c r="C33" s="81">
        <v>4.32</v>
      </c>
      <c r="D33" s="81">
        <v>4.32</v>
      </c>
      <c r="E33" s="81">
        <v>4.32</v>
      </c>
      <c r="F33" s="81">
        <v>1.98</v>
      </c>
      <c r="G33" s="81">
        <v>1.98</v>
      </c>
      <c r="H33" s="81">
        <v>1.98</v>
      </c>
    </row>
    <row r="34" spans="1:8" x14ac:dyDescent="0.25">
      <c r="A34" s="121" t="s">
        <v>46</v>
      </c>
      <c r="B34" s="11" t="s">
        <v>47</v>
      </c>
      <c r="C34" s="81">
        <v>3.82</v>
      </c>
      <c r="D34" s="81">
        <v>3.97</v>
      </c>
      <c r="E34" s="81">
        <v>3.68</v>
      </c>
      <c r="F34" s="81">
        <v>1.91</v>
      </c>
      <c r="G34" s="81">
        <v>1.98</v>
      </c>
      <c r="H34" s="81">
        <v>1.84</v>
      </c>
    </row>
    <row r="35" spans="1:8" x14ac:dyDescent="0.25">
      <c r="A35" s="122"/>
      <c r="B35" s="11" t="s">
        <v>48</v>
      </c>
      <c r="C35" s="81">
        <v>3.5</v>
      </c>
      <c r="D35" s="81">
        <v>3.5</v>
      </c>
      <c r="E35" s="81">
        <v>3.5</v>
      </c>
      <c r="F35" s="81">
        <v>1.8</v>
      </c>
      <c r="G35" s="81">
        <v>1.8</v>
      </c>
      <c r="H35" s="81">
        <v>1.8</v>
      </c>
    </row>
    <row r="36" spans="1:8" x14ac:dyDescent="0.25">
      <c r="A36" s="122"/>
      <c r="B36" s="11" t="s">
        <v>49</v>
      </c>
      <c r="C36" s="81">
        <v>4.12</v>
      </c>
      <c r="D36" s="81">
        <v>4.1399999999999997</v>
      </c>
      <c r="E36" s="81">
        <v>4.05</v>
      </c>
      <c r="F36" s="81">
        <v>2.0099999999999998</v>
      </c>
      <c r="G36" s="81">
        <v>2.02</v>
      </c>
      <c r="H36" s="81">
        <v>1.98</v>
      </c>
    </row>
    <row r="37" spans="1:8" x14ac:dyDescent="0.25">
      <c r="A37" s="122"/>
      <c r="B37" s="11" t="s">
        <v>50</v>
      </c>
      <c r="C37" s="81">
        <v>3.65</v>
      </c>
      <c r="D37" s="81">
        <v>3.75</v>
      </c>
      <c r="E37" s="81">
        <v>3.56</v>
      </c>
      <c r="F37" s="81">
        <v>1.21</v>
      </c>
      <c r="G37" s="81">
        <v>1.25</v>
      </c>
      <c r="H37" s="81">
        <v>1.18</v>
      </c>
    </row>
    <row r="38" spans="1:8" x14ac:dyDescent="0.25">
      <c r="A38" s="122"/>
      <c r="B38" s="11" t="s">
        <v>51</v>
      </c>
      <c r="C38" s="81">
        <v>3.72</v>
      </c>
      <c r="D38" s="81">
        <v>4.0999999999999996</v>
      </c>
      <c r="E38" s="81">
        <v>3.35</v>
      </c>
      <c r="F38" s="81">
        <v>1.23</v>
      </c>
      <c r="G38" s="81">
        <v>1.36</v>
      </c>
      <c r="H38" s="81">
        <v>1.1100000000000001</v>
      </c>
    </row>
    <row r="39" spans="1:8" x14ac:dyDescent="0.25">
      <c r="A39" s="123"/>
      <c r="B39" s="11" t="s">
        <v>52</v>
      </c>
      <c r="C39" s="81">
        <v>3.77</v>
      </c>
      <c r="D39" s="81">
        <v>4.32</v>
      </c>
      <c r="E39" s="81">
        <v>3.22</v>
      </c>
      <c r="F39" s="81">
        <v>1.25</v>
      </c>
      <c r="G39" s="81">
        <v>1.44</v>
      </c>
      <c r="H39" s="81">
        <v>1.07</v>
      </c>
    </row>
    <row r="40" spans="1:8" x14ac:dyDescent="0.25">
      <c r="A40" s="121" t="s">
        <v>53</v>
      </c>
      <c r="B40" s="11" t="s">
        <v>54</v>
      </c>
      <c r="C40" s="81">
        <v>3.53</v>
      </c>
      <c r="D40" s="81">
        <v>0</v>
      </c>
      <c r="E40" s="81">
        <v>0</v>
      </c>
      <c r="F40" s="81">
        <v>2</v>
      </c>
      <c r="G40" s="81">
        <v>0</v>
      </c>
      <c r="H40" s="81">
        <v>0</v>
      </c>
    </row>
    <row r="41" spans="1:8" x14ac:dyDescent="0.25">
      <c r="A41" s="122"/>
      <c r="B41" s="11" t="s">
        <v>55</v>
      </c>
      <c r="C41" s="81">
        <v>0</v>
      </c>
      <c r="D41" s="81">
        <v>5.84</v>
      </c>
      <c r="E41" s="81">
        <v>5.0199999999999996</v>
      </c>
      <c r="F41" s="81">
        <v>1.94</v>
      </c>
      <c r="G41" s="81">
        <v>2.02</v>
      </c>
      <c r="H41" s="81">
        <v>1.91</v>
      </c>
    </row>
    <row r="42" spans="1:8" x14ac:dyDescent="0.25">
      <c r="A42" s="122"/>
      <c r="B42" s="11" t="s">
        <v>56</v>
      </c>
      <c r="C42" s="81">
        <v>4.68</v>
      </c>
      <c r="D42" s="81">
        <v>2.71</v>
      </c>
      <c r="E42" s="81">
        <v>4.1500000000000004</v>
      </c>
      <c r="F42" s="81">
        <v>1.98</v>
      </c>
      <c r="G42" s="81">
        <v>1.92</v>
      </c>
      <c r="H42" s="81">
        <v>2</v>
      </c>
    </row>
    <row r="43" spans="1:8" x14ac:dyDescent="0.25">
      <c r="A43" s="122"/>
      <c r="B43" s="11" t="s">
        <v>57</v>
      </c>
      <c r="C43" s="81">
        <v>0</v>
      </c>
      <c r="D43" s="81">
        <v>0</v>
      </c>
      <c r="E43" s="81">
        <v>0</v>
      </c>
      <c r="F43" s="81">
        <v>2.78</v>
      </c>
      <c r="G43" s="81">
        <v>2.58</v>
      </c>
      <c r="H43" s="81">
        <v>2.98</v>
      </c>
    </row>
    <row r="44" spans="1:8" x14ac:dyDescent="0.25">
      <c r="A44" s="122"/>
      <c r="B44" s="11" t="s">
        <v>58</v>
      </c>
      <c r="C44" s="81">
        <v>3.61</v>
      </c>
      <c r="D44" s="81">
        <v>0</v>
      </c>
      <c r="E44" s="81">
        <v>0</v>
      </c>
      <c r="F44" s="81">
        <v>1.99</v>
      </c>
      <c r="G44" s="81">
        <v>0</v>
      </c>
      <c r="H44" s="81">
        <v>0</v>
      </c>
    </row>
    <row r="45" spans="1:8" x14ac:dyDescent="0.25">
      <c r="A45" s="122"/>
      <c r="B45" s="11" t="s">
        <v>59</v>
      </c>
      <c r="C45" s="81">
        <v>3.3</v>
      </c>
      <c r="D45" s="81">
        <v>0</v>
      </c>
      <c r="E45" s="81">
        <v>0</v>
      </c>
      <c r="F45" s="81">
        <v>1.7</v>
      </c>
      <c r="G45" s="81">
        <v>0</v>
      </c>
      <c r="H45" s="81">
        <v>0</v>
      </c>
    </row>
    <row r="46" spans="1:8" x14ac:dyDescent="0.25">
      <c r="A46" s="123"/>
      <c r="B46" s="11" t="s">
        <v>60</v>
      </c>
      <c r="C46" s="81">
        <v>4.59</v>
      </c>
      <c r="D46" s="81">
        <v>2.17</v>
      </c>
      <c r="E46" s="81">
        <v>2.66</v>
      </c>
      <c r="F46" s="81">
        <v>2.42</v>
      </c>
      <c r="G46" s="81">
        <v>2.17</v>
      </c>
      <c r="H46" s="81">
        <v>2</v>
      </c>
    </row>
    <row r="47" spans="1:8" x14ac:dyDescent="0.25">
      <c r="A47" s="121" t="s">
        <v>61</v>
      </c>
      <c r="B47" s="11" t="s">
        <v>62</v>
      </c>
      <c r="C47" s="81">
        <v>3.46</v>
      </c>
      <c r="D47" s="81">
        <v>2.94</v>
      </c>
      <c r="E47" s="81">
        <v>3.98</v>
      </c>
      <c r="F47" s="81">
        <v>1.39</v>
      </c>
      <c r="G47" s="81">
        <v>1.18</v>
      </c>
      <c r="H47" s="81">
        <v>1.59</v>
      </c>
    </row>
    <row r="48" spans="1:8" x14ac:dyDescent="0.25">
      <c r="A48" s="122"/>
      <c r="B48" s="11" t="s">
        <v>63</v>
      </c>
      <c r="C48" s="81">
        <v>3.76</v>
      </c>
      <c r="D48" s="81">
        <v>2.98</v>
      </c>
      <c r="E48" s="81">
        <v>4.54</v>
      </c>
      <c r="F48" s="81">
        <v>1.5</v>
      </c>
      <c r="G48" s="81">
        <v>1.19</v>
      </c>
      <c r="H48" s="81">
        <v>1.81</v>
      </c>
    </row>
    <row r="49" spans="1:8" x14ac:dyDescent="0.25">
      <c r="A49" s="122"/>
      <c r="B49" s="11" t="s">
        <v>64</v>
      </c>
      <c r="C49" s="81">
        <v>5.28</v>
      </c>
      <c r="D49" s="81">
        <v>5</v>
      </c>
      <c r="E49" s="81">
        <v>5.53</v>
      </c>
      <c r="F49" s="81">
        <v>2.11</v>
      </c>
      <c r="G49" s="81">
        <v>2</v>
      </c>
      <c r="H49" s="81">
        <v>2.21</v>
      </c>
    </row>
    <row r="50" spans="1:8" x14ac:dyDescent="0.25">
      <c r="A50" s="123"/>
      <c r="B50" s="11" t="s">
        <v>65</v>
      </c>
      <c r="C50" s="81">
        <v>3.77</v>
      </c>
      <c r="D50" s="81">
        <v>3.03</v>
      </c>
      <c r="E50" s="81">
        <v>4.51</v>
      </c>
      <c r="F50" s="81">
        <v>1.51</v>
      </c>
      <c r="G50" s="81">
        <v>1.21</v>
      </c>
      <c r="H50" s="81">
        <v>1.8</v>
      </c>
    </row>
    <row r="51" spans="1:8" x14ac:dyDescent="0.25">
      <c r="A51" s="121" t="s">
        <v>66</v>
      </c>
      <c r="B51" s="11" t="s">
        <v>67</v>
      </c>
      <c r="C51" s="81">
        <v>0</v>
      </c>
      <c r="D51" s="81">
        <v>3.92</v>
      </c>
      <c r="E51" s="81">
        <v>5.08</v>
      </c>
      <c r="F51" s="81">
        <v>0</v>
      </c>
      <c r="G51" s="81">
        <v>0</v>
      </c>
      <c r="H51" s="81">
        <v>0</v>
      </c>
    </row>
    <row r="52" spans="1:8" x14ac:dyDescent="0.25">
      <c r="A52" s="122"/>
      <c r="B52" s="11" t="s">
        <v>68</v>
      </c>
      <c r="C52" s="81">
        <v>4</v>
      </c>
      <c r="D52" s="81">
        <v>4</v>
      </c>
      <c r="E52" s="81">
        <v>4</v>
      </c>
      <c r="F52" s="81">
        <v>0</v>
      </c>
      <c r="G52" s="81">
        <v>0</v>
      </c>
      <c r="H52" s="81">
        <v>0</v>
      </c>
    </row>
    <row r="53" spans="1:8" x14ac:dyDescent="0.25">
      <c r="A53" s="122"/>
      <c r="B53" s="11" t="s">
        <v>69</v>
      </c>
      <c r="C53" s="81">
        <v>4.8</v>
      </c>
      <c r="D53" s="81">
        <v>4.42</v>
      </c>
      <c r="E53" s="81">
        <v>4.8</v>
      </c>
      <c r="F53" s="81">
        <v>0</v>
      </c>
      <c r="G53" s="81">
        <v>0</v>
      </c>
      <c r="H53" s="81">
        <v>0</v>
      </c>
    </row>
    <row r="54" spans="1:8" x14ac:dyDescent="0.25">
      <c r="A54" s="123"/>
      <c r="B54" s="11" t="s">
        <v>70</v>
      </c>
      <c r="C54" s="81">
        <v>6.7</v>
      </c>
      <c r="D54" s="81">
        <v>5.25</v>
      </c>
      <c r="E54" s="81">
        <v>6.7</v>
      </c>
      <c r="F54" s="81">
        <v>6.7</v>
      </c>
      <c r="G54" s="81">
        <v>5.25</v>
      </c>
      <c r="H54" s="81">
        <v>6.7</v>
      </c>
    </row>
    <row r="55" spans="1:8" x14ac:dyDescent="0.25">
      <c r="A55" s="121" t="s">
        <v>71</v>
      </c>
      <c r="B55" s="11" t="s">
        <v>72</v>
      </c>
      <c r="C55" s="81">
        <v>4.6100000000000003</v>
      </c>
      <c r="D55" s="81">
        <v>6.21</v>
      </c>
      <c r="E55" s="81">
        <v>6.44</v>
      </c>
      <c r="F55" s="81">
        <v>2.2799999999999998</v>
      </c>
      <c r="G55" s="81">
        <v>9.91</v>
      </c>
      <c r="H55" s="81">
        <v>2.97</v>
      </c>
    </row>
    <row r="56" spans="1:8" x14ac:dyDescent="0.25">
      <c r="A56" s="122"/>
      <c r="B56" s="11" t="s">
        <v>73</v>
      </c>
      <c r="C56" s="81">
        <v>4.37</v>
      </c>
      <c r="D56" s="81">
        <v>3.85</v>
      </c>
      <c r="E56" s="81">
        <v>4.8899999999999997</v>
      </c>
      <c r="F56" s="81">
        <v>2.92</v>
      </c>
      <c r="G56" s="81">
        <v>2.57</v>
      </c>
      <c r="H56" s="81">
        <v>3.26</v>
      </c>
    </row>
    <row r="57" spans="1:8" x14ac:dyDescent="0.25">
      <c r="A57" s="122"/>
      <c r="B57" s="11" t="s">
        <v>74</v>
      </c>
      <c r="C57" s="81">
        <v>0</v>
      </c>
      <c r="D57" s="81">
        <v>0</v>
      </c>
      <c r="E57" s="81">
        <v>0</v>
      </c>
      <c r="F57" s="81">
        <v>0</v>
      </c>
      <c r="G57" s="81">
        <v>0</v>
      </c>
      <c r="H57" s="81">
        <v>0</v>
      </c>
    </row>
    <row r="58" spans="1:8" x14ac:dyDescent="0.25">
      <c r="A58" s="122"/>
      <c r="B58" s="11" t="s">
        <v>75</v>
      </c>
      <c r="C58" s="81">
        <v>0</v>
      </c>
      <c r="D58" s="81">
        <v>0</v>
      </c>
      <c r="E58" s="81">
        <v>0</v>
      </c>
      <c r="F58" s="81">
        <v>1.77</v>
      </c>
      <c r="G58" s="81">
        <v>3.16</v>
      </c>
      <c r="H58" s="81">
        <v>2.12</v>
      </c>
    </row>
    <row r="59" spans="1:8" x14ac:dyDescent="0.25">
      <c r="A59" s="122"/>
      <c r="B59" s="11" t="s">
        <v>76</v>
      </c>
      <c r="C59" s="81">
        <v>0</v>
      </c>
      <c r="D59" s="81">
        <v>0</v>
      </c>
      <c r="E59" s="81">
        <v>0</v>
      </c>
      <c r="F59" s="81">
        <v>0</v>
      </c>
      <c r="G59" s="81">
        <v>0</v>
      </c>
      <c r="H59" s="81">
        <v>0</v>
      </c>
    </row>
    <row r="60" spans="1:8" x14ac:dyDescent="0.25">
      <c r="A60" s="123"/>
      <c r="B60" s="11" t="s">
        <v>77</v>
      </c>
      <c r="C60" s="81">
        <v>2.93</v>
      </c>
      <c r="D60" s="81">
        <v>3.08</v>
      </c>
      <c r="E60" s="81">
        <v>2.79</v>
      </c>
      <c r="F60" s="81">
        <v>0</v>
      </c>
      <c r="G60" s="81">
        <v>1.22</v>
      </c>
      <c r="H60" s="81">
        <v>1.21</v>
      </c>
    </row>
    <row r="61" spans="1:8" x14ac:dyDescent="0.25">
      <c r="A61" s="121" t="s">
        <v>78</v>
      </c>
      <c r="B61" s="69" t="s">
        <v>79</v>
      </c>
      <c r="C61" s="81">
        <v>0</v>
      </c>
      <c r="D61" s="81">
        <v>0</v>
      </c>
      <c r="E61" s="81">
        <v>0</v>
      </c>
      <c r="F61" s="81">
        <v>0</v>
      </c>
      <c r="G61" s="81">
        <v>0</v>
      </c>
      <c r="H61" s="81">
        <v>0</v>
      </c>
    </row>
    <row r="62" spans="1:8" x14ac:dyDescent="0.25">
      <c r="A62" s="122"/>
      <c r="B62" s="11" t="s">
        <v>80</v>
      </c>
      <c r="C62" s="19">
        <v>5.99</v>
      </c>
      <c r="D62" s="19">
        <v>6.65</v>
      </c>
      <c r="E62" s="19">
        <v>5.75</v>
      </c>
      <c r="F62" s="19">
        <v>2.0699999999999998</v>
      </c>
      <c r="G62" s="19">
        <v>2.65</v>
      </c>
      <c r="H62" s="19">
        <v>1.91</v>
      </c>
    </row>
    <row r="63" spans="1:8" x14ac:dyDescent="0.25">
      <c r="A63" s="122"/>
      <c r="B63" s="11" t="s">
        <v>81</v>
      </c>
      <c r="C63" s="81">
        <v>0</v>
      </c>
      <c r="D63" s="81">
        <v>0</v>
      </c>
      <c r="E63" s="81">
        <v>0</v>
      </c>
      <c r="F63" s="81">
        <v>2.42</v>
      </c>
      <c r="G63" s="81">
        <v>2.5</v>
      </c>
      <c r="H63" s="81">
        <v>2.38</v>
      </c>
    </row>
    <row r="64" spans="1:8" x14ac:dyDescent="0.25">
      <c r="A64" s="122"/>
      <c r="B64" s="11" t="s">
        <v>82</v>
      </c>
      <c r="C64" s="81">
        <v>5.16</v>
      </c>
      <c r="D64" s="81">
        <v>3.6</v>
      </c>
      <c r="E64" s="81">
        <v>6.72</v>
      </c>
      <c r="F64" s="81">
        <v>2.8</v>
      </c>
      <c r="G64" s="81">
        <v>2.13</v>
      </c>
      <c r="H64" s="81">
        <v>3.44</v>
      </c>
    </row>
    <row r="65" spans="1:9" x14ac:dyDescent="0.25">
      <c r="A65" s="122"/>
      <c r="B65" s="11" t="s">
        <v>83</v>
      </c>
      <c r="C65" s="81">
        <v>7.76</v>
      </c>
      <c r="D65" s="81">
        <v>3.9</v>
      </c>
      <c r="E65" s="81">
        <v>5.7</v>
      </c>
      <c r="F65" s="81">
        <v>1.3</v>
      </c>
      <c r="G65" s="81">
        <v>0</v>
      </c>
      <c r="H65" s="81">
        <v>0</v>
      </c>
    </row>
    <row r="66" spans="1:9" x14ac:dyDescent="0.25">
      <c r="A66" s="122"/>
      <c r="B66" s="11" t="s">
        <v>84</v>
      </c>
      <c r="C66" s="81">
        <v>4.58</v>
      </c>
      <c r="D66" s="81">
        <v>4.25</v>
      </c>
      <c r="E66" s="81">
        <v>4.91</v>
      </c>
      <c r="F66" s="81">
        <v>2.42</v>
      </c>
      <c r="G66" s="81">
        <v>2.2200000000000002</v>
      </c>
      <c r="H66" s="81">
        <v>2.62</v>
      </c>
    </row>
    <row r="67" spans="1:9" x14ac:dyDescent="0.25">
      <c r="A67" s="122"/>
      <c r="B67" s="11" t="s">
        <v>85</v>
      </c>
      <c r="C67" s="81">
        <v>5</v>
      </c>
      <c r="D67" s="81">
        <v>5</v>
      </c>
      <c r="E67" s="81">
        <v>5</v>
      </c>
      <c r="F67" s="81">
        <v>2</v>
      </c>
      <c r="G67" s="81">
        <v>2</v>
      </c>
      <c r="H67" s="81">
        <v>2</v>
      </c>
    </row>
    <row r="68" spans="1:9" x14ac:dyDescent="0.25">
      <c r="A68" s="123"/>
      <c r="B68" s="11" t="s">
        <v>86</v>
      </c>
      <c r="C68" s="81">
        <v>3.71</v>
      </c>
      <c r="D68" s="81">
        <v>3.5</v>
      </c>
      <c r="E68" s="81">
        <v>7.4</v>
      </c>
      <c r="F68" s="81">
        <v>1.21</v>
      </c>
      <c r="G68" s="81">
        <v>0.83</v>
      </c>
      <c r="H68" s="81">
        <v>1.21</v>
      </c>
    </row>
    <row r="69" spans="1:9" x14ac:dyDescent="0.25">
      <c r="A69" s="120" t="s">
        <v>1</v>
      </c>
      <c r="B69" s="120"/>
      <c r="C69" s="120"/>
      <c r="D69" s="120"/>
      <c r="E69" s="120"/>
      <c r="F69" s="120"/>
      <c r="G69" s="120"/>
      <c r="H69" s="120"/>
      <c r="I69" s="120"/>
    </row>
    <row r="70" spans="1:9" x14ac:dyDescent="0.25">
      <c r="A70" s="120" t="s">
        <v>1</v>
      </c>
      <c r="B70" s="120"/>
      <c r="C70" s="120"/>
      <c r="D70" s="120"/>
      <c r="E70" s="120"/>
      <c r="F70" s="120"/>
      <c r="G70" s="120"/>
      <c r="H70" s="120"/>
      <c r="I70" s="120"/>
    </row>
  </sheetData>
  <mergeCells count="21">
    <mergeCell ref="A70:I70"/>
    <mergeCell ref="A9:A15"/>
    <mergeCell ref="A16:A21"/>
    <mergeCell ref="A22:A28"/>
    <mergeCell ref="A29:A33"/>
    <mergeCell ref="A34:A39"/>
    <mergeCell ref="A40:A46"/>
    <mergeCell ref="A47:A50"/>
    <mergeCell ref="A51:A54"/>
    <mergeCell ref="A55:A60"/>
    <mergeCell ref="A61:A68"/>
    <mergeCell ref="A69:I69"/>
    <mergeCell ref="A2:I2"/>
    <mergeCell ref="A3:A8"/>
    <mergeCell ref="B3:B8"/>
    <mergeCell ref="C3:C8"/>
    <mergeCell ref="D3:D8"/>
    <mergeCell ref="E3:E8"/>
    <mergeCell ref="F3:F8"/>
    <mergeCell ref="G3:G8"/>
    <mergeCell ref="H3:H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3"/>
  <sheetViews>
    <sheetView showGridLines="0" workbookViewId="0">
      <pane xSplit="2" ySplit="3" topLeftCell="C4" activePane="bottomRight" state="frozen"/>
      <selection pane="topRight" activeCell="C1" sqref="C1"/>
      <selection pane="bottomLeft" activeCell="A4" sqref="A4"/>
      <selection pane="bottomRight" sqref="A1:H1"/>
    </sheetView>
  </sheetViews>
  <sheetFormatPr defaultRowHeight="15" x14ac:dyDescent="0.25"/>
  <cols>
    <col min="1" max="1" width="19" style="9" customWidth="1"/>
    <col min="2" max="2" width="16" style="9" customWidth="1"/>
    <col min="3" max="3" width="22.140625" style="9" customWidth="1"/>
    <col min="4" max="4" width="26.7109375" style="9" customWidth="1"/>
    <col min="5" max="5" width="38.7109375" style="86" customWidth="1"/>
    <col min="6" max="6" width="19" style="9" customWidth="1"/>
    <col min="7" max="7" width="38" style="9" customWidth="1"/>
    <col min="8" max="8" width="17.140625" style="9" customWidth="1"/>
    <col min="9" max="16384" width="9.140625" style="9"/>
  </cols>
  <sheetData>
    <row r="1" spans="1:8" ht="25.5" customHeight="1" x14ac:dyDescent="0.25">
      <c r="A1" s="180" t="s">
        <v>605</v>
      </c>
      <c r="B1" s="180"/>
      <c r="C1" s="180"/>
      <c r="D1" s="180"/>
      <c r="E1" s="180"/>
      <c r="F1" s="180"/>
      <c r="G1" s="180"/>
      <c r="H1" s="180"/>
    </row>
    <row r="2" spans="1:8" x14ac:dyDescent="0.25">
      <c r="A2" s="181" t="s">
        <v>1</v>
      </c>
      <c r="B2" s="181"/>
      <c r="C2" s="181"/>
      <c r="D2" s="181"/>
      <c r="E2" s="181"/>
      <c r="F2" s="181"/>
      <c r="G2" s="181"/>
      <c r="H2" s="181"/>
    </row>
    <row r="3" spans="1:8" ht="62.25" customHeight="1" x14ac:dyDescent="0.25">
      <c r="A3" s="60" t="s">
        <v>3</v>
      </c>
      <c r="B3" s="60" t="s">
        <v>4</v>
      </c>
      <c r="C3" s="60" t="s">
        <v>606</v>
      </c>
      <c r="D3" s="60" t="s">
        <v>607</v>
      </c>
      <c r="E3" s="85" t="s">
        <v>608</v>
      </c>
      <c r="F3" s="60" t="s">
        <v>609</v>
      </c>
      <c r="G3" s="60" t="s">
        <v>610</v>
      </c>
      <c r="H3" s="87"/>
    </row>
    <row r="4" spans="1:8" ht="31.5" x14ac:dyDescent="0.25">
      <c r="A4" s="121" t="s">
        <v>16</v>
      </c>
      <c r="B4" s="121" t="s">
        <v>17</v>
      </c>
      <c r="C4" s="11" t="s">
        <v>1170</v>
      </c>
      <c r="D4" s="11" t="s">
        <v>274</v>
      </c>
      <c r="E4" s="84" t="s">
        <v>1171</v>
      </c>
      <c r="F4" s="11" t="s">
        <v>528</v>
      </c>
      <c r="G4" s="11" t="s">
        <v>1172</v>
      </c>
      <c r="H4" s="87"/>
    </row>
    <row r="5" spans="1:8" ht="38.25" x14ac:dyDescent="0.25">
      <c r="A5" s="122"/>
      <c r="B5" s="122"/>
      <c r="C5" s="11" t="s">
        <v>616</v>
      </c>
      <c r="D5" s="11" t="s">
        <v>449</v>
      </c>
      <c r="E5" s="84" t="s">
        <v>1173</v>
      </c>
      <c r="F5" s="11" t="s">
        <v>617</v>
      </c>
      <c r="G5" s="11" t="s">
        <v>618</v>
      </c>
      <c r="H5" s="87"/>
    </row>
    <row r="6" spans="1:8" ht="38.25" x14ac:dyDescent="0.25">
      <c r="A6" s="122"/>
      <c r="B6" s="122"/>
      <c r="C6" s="11" t="s">
        <v>433</v>
      </c>
      <c r="D6" s="11" t="s">
        <v>623</v>
      </c>
      <c r="E6" s="84" t="s">
        <v>624</v>
      </c>
      <c r="F6" s="11" t="s">
        <v>625</v>
      </c>
      <c r="G6" s="11" t="s">
        <v>626</v>
      </c>
      <c r="H6" s="87"/>
    </row>
    <row r="7" spans="1:8" ht="38.25" x14ac:dyDescent="0.25">
      <c r="A7" s="122"/>
      <c r="B7" s="122"/>
      <c r="C7" s="11" t="s">
        <v>433</v>
      </c>
      <c r="D7" s="11" t="s">
        <v>619</v>
      </c>
      <c r="E7" s="84" t="s">
        <v>620</v>
      </c>
      <c r="F7" s="11" t="s">
        <v>621</v>
      </c>
      <c r="G7" s="11" t="s">
        <v>622</v>
      </c>
      <c r="H7" s="87"/>
    </row>
    <row r="8" spans="1:8" ht="51" x14ac:dyDescent="0.25">
      <c r="A8" s="122"/>
      <c r="B8" s="123"/>
      <c r="C8" s="11" t="s">
        <v>611</v>
      </c>
      <c r="D8" s="11" t="s">
        <v>612</v>
      </c>
      <c r="E8" s="84" t="s">
        <v>613</v>
      </c>
      <c r="F8" s="11" t="s">
        <v>614</v>
      </c>
      <c r="G8" s="11" t="s">
        <v>615</v>
      </c>
      <c r="H8" s="87"/>
    </row>
    <row r="9" spans="1:8" ht="51" x14ac:dyDescent="0.25">
      <c r="A9" s="122"/>
      <c r="B9" s="11" t="s">
        <v>18</v>
      </c>
      <c r="C9" s="11" t="s">
        <v>562</v>
      </c>
      <c r="D9" s="11" t="s">
        <v>627</v>
      </c>
      <c r="E9" s="84" t="s">
        <v>628</v>
      </c>
      <c r="F9" s="11" t="s">
        <v>629</v>
      </c>
      <c r="G9" s="11" t="s">
        <v>1174</v>
      </c>
      <c r="H9" s="87"/>
    </row>
    <row r="10" spans="1:8" x14ac:dyDescent="0.25">
      <c r="A10" s="122"/>
      <c r="B10" s="11" t="s">
        <v>19</v>
      </c>
      <c r="C10" s="11" t="s">
        <v>1175</v>
      </c>
      <c r="D10" s="11" t="s">
        <v>1175</v>
      </c>
      <c r="E10" s="84" t="s">
        <v>1176</v>
      </c>
      <c r="F10" s="11" t="s">
        <v>1177</v>
      </c>
      <c r="G10" s="11" t="s">
        <v>1174</v>
      </c>
      <c r="H10" s="87"/>
    </row>
    <row r="11" spans="1:8" x14ac:dyDescent="0.25">
      <c r="A11" s="122"/>
      <c r="B11" s="121" t="s">
        <v>20</v>
      </c>
      <c r="C11" s="11" t="s">
        <v>633</v>
      </c>
      <c r="D11" s="11" t="s">
        <v>1178</v>
      </c>
      <c r="E11" s="84" t="s">
        <v>1179</v>
      </c>
      <c r="F11" s="11" t="s">
        <v>520</v>
      </c>
      <c r="G11" s="11" t="s">
        <v>1180</v>
      </c>
      <c r="H11" s="87"/>
    </row>
    <row r="12" spans="1:8" ht="21" x14ac:dyDescent="0.25">
      <c r="A12" s="122"/>
      <c r="B12" s="122"/>
      <c r="C12" s="11" t="s">
        <v>1181</v>
      </c>
      <c r="D12" s="11" t="s">
        <v>694</v>
      </c>
      <c r="E12" s="84" t="s">
        <v>1182</v>
      </c>
      <c r="F12" s="11" t="s">
        <v>637</v>
      </c>
      <c r="G12" s="11" t="s">
        <v>1183</v>
      </c>
      <c r="H12" s="87"/>
    </row>
    <row r="13" spans="1:8" x14ac:dyDescent="0.25">
      <c r="A13" s="122"/>
      <c r="B13" s="122"/>
      <c r="C13" s="11" t="s">
        <v>633</v>
      </c>
      <c r="D13" s="11" t="s">
        <v>635</v>
      </c>
      <c r="E13" s="84" t="s">
        <v>1184</v>
      </c>
      <c r="F13" s="11" t="s">
        <v>440</v>
      </c>
      <c r="G13" s="11" t="s">
        <v>1185</v>
      </c>
      <c r="H13" s="87"/>
    </row>
    <row r="14" spans="1:8" ht="51" x14ac:dyDescent="0.25">
      <c r="A14" s="122"/>
      <c r="B14" s="122"/>
      <c r="C14" s="11" t="s">
        <v>1186</v>
      </c>
      <c r="D14" s="11" t="s">
        <v>635</v>
      </c>
      <c r="E14" s="84" t="s">
        <v>1187</v>
      </c>
      <c r="F14" s="11" t="s">
        <v>636</v>
      </c>
      <c r="G14" s="11" t="s">
        <v>1188</v>
      </c>
      <c r="H14" s="87"/>
    </row>
    <row r="15" spans="1:8" x14ac:dyDescent="0.25">
      <c r="A15" s="122"/>
      <c r="B15" s="122"/>
      <c r="C15" s="11" t="s">
        <v>633</v>
      </c>
      <c r="D15" s="11" t="s">
        <v>633</v>
      </c>
      <c r="E15" s="84" t="s">
        <v>1189</v>
      </c>
      <c r="F15" s="11" t="s">
        <v>520</v>
      </c>
      <c r="G15" s="11" t="s">
        <v>1190</v>
      </c>
      <c r="H15" s="87"/>
    </row>
    <row r="16" spans="1:8" ht="21" x14ac:dyDescent="0.25">
      <c r="A16" s="122"/>
      <c r="B16" s="122"/>
      <c r="C16" s="11" t="s">
        <v>633</v>
      </c>
      <c r="D16" s="11" t="s">
        <v>1191</v>
      </c>
      <c r="E16" s="84" t="s">
        <v>1187</v>
      </c>
      <c r="F16" s="11" t="s">
        <v>638</v>
      </c>
      <c r="G16" s="11" t="s">
        <v>1192</v>
      </c>
      <c r="H16" s="87"/>
    </row>
    <row r="17" spans="1:8" ht="25.5" x14ac:dyDescent="0.25">
      <c r="A17" s="122"/>
      <c r="B17" s="123"/>
      <c r="C17" s="11" t="s">
        <v>1193</v>
      </c>
      <c r="D17" s="11" t="s">
        <v>1427</v>
      </c>
      <c r="E17" s="84" t="s">
        <v>1194</v>
      </c>
      <c r="F17" s="11" t="s">
        <v>632</v>
      </c>
      <c r="G17" s="11" t="s">
        <v>1195</v>
      </c>
      <c r="H17" s="87"/>
    </row>
    <row r="18" spans="1:8" ht="51" x14ac:dyDescent="0.25">
      <c r="A18" s="122"/>
      <c r="B18" s="11" t="s">
        <v>21</v>
      </c>
      <c r="C18" s="11" t="s">
        <v>611</v>
      </c>
      <c r="D18" s="11" t="s">
        <v>707</v>
      </c>
      <c r="E18" s="84" t="s">
        <v>1196</v>
      </c>
      <c r="F18" s="11" t="s">
        <v>787</v>
      </c>
      <c r="G18" s="11" t="s">
        <v>1197</v>
      </c>
      <c r="H18" s="87"/>
    </row>
    <row r="19" spans="1:8" ht="25.5" x14ac:dyDescent="0.25">
      <c r="A19" s="122"/>
      <c r="B19" s="11" t="s">
        <v>22</v>
      </c>
      <c r="C19" s="11" t="s">
        <v>630</v>
      </c>
      <c r="D19" s="11" t="s">
        <v>627</v>
      </c>
      <c r="E19" s="84" t="s">
        <v>631</v>
      </c>
      <c r="F19" s="11" t="s">
        <v>629</v>
      </c>
      <c r="G19" s="11" t="s">
        <v>629</v>
      </c>
      <c r="H19" s="87"/>
    </row>
    <row r="20" spans="1:8" ht="51" x14ac:dyDescent="0.25">
      <c r="A20" s="122"/>
      <c r="B20" s="121" t="s">
        <v>23</v>
      </c>
      <c r="C20" s="11" t="s">
        <v>634</v>
      </c>
      <c r="D20" s="11" t="s">
        <v>1040</v>
      </c>
      <c r="E20" s="84" t="s">
        <v>1040</v>
      </c>
      <c r="F20" s="11" t="s">
        <v>88</v>
      </c>
      <c r="G20" s="11" t="s">
        <v>643</v>
      </c>
      <c r="H20" s="87"/>
    </row>
    <row r="21" spans="1:8" ht="25.5" x14ac:dyDescent="0.25">
      <c r="A21" s="123"/>
      <c r="B21" s="123"/>
      <c r="C21" s="11" t="s">
        <v>433</v>
      </c>
      <c r="D21" s="11" t="s">
        <v>1040</v>
      </c>
      <c r="E21" s="84" t="s">
        <v>644</v>
      </c>
      <c r="F21" s="11" t="s">
        <v>645</v>
      </c>
      <c r="G21" s="11" t="s">
        <v>646</v>
      </c>
      <c r="H21" s="87"/>
    </row>
    <row r="22" spans="1:8" ht="63.75" x14ac:dyDescent="0.25">
      <c r="A22" s="121" t="s">
        <v>25</v>
      </c>
      <c r="B22" s="121" t="s">
        <v>26</v>
      </c>
      <c r="C22" s="11" t="s">
        <v>463</v>
      </c>
      <c r="D22" s="11" t="s">
        <v>647</v>
      </c>
      <c r="E22" s="84" t="s">
        <v>648</v>
      </c>
      <c r="F22" s="11" t="s">
        <v>649</v>
      </c>
      <c r="G22" s="11" t="s">
        <v>1198</v>
      </c>
      <c r="H22" s="87"/>
    </row>
    <row r="23" spans="1:8" ht="51" x14ac:dyDescent="0.25">
      <c r="A23" s="122"/>
      <c r="B23" s="123"/>
      <c r="C23" s="11" t="s">
        <v>562</v>
      </c>
      <c r="D23" s="11" t="s">
        <v>650</v>
      </c>
      <c r="E23" s="84" t="s">
        <v>628</v>
      </c>
      <c r="F23" s="11" t="s">
        <v>651</v>
      </c>
      <c r="G23" s="11" t="s">
        <v>1199</v>
      </c>
      <c r="H23" s="87"/>
    </row>
    <row r="24" spans="1:8" ht="63.75" x14ac:dyDescent="0.25">
      <c r="A24" s="122"/>
      <c r="B24" s="121" t="s">
        <v>27</v>
      </c>
      <c r="C24" s="11" t="s">
        <v>611</v>
      </c>
      <c r="D24" s="11" t="s">
        <v>1426</v>
      </c>
      <c r="E24" s="84" t="s">
        <v>828</v>
      </c>
      <c r="F24" s="83">
        <v>41474</v>
      </c>
      <c r="G24" s="11" t="s">
        <v>1416</v>
      </c>
      <c r="H24" s="87"/>
    </row>
    <row r="25" spans="1:8" ht="51" x14ac:dyDescent="0.25">
      <c r="A25" s="122"/>
      <c r="B25" s="123"/>
      <c r="C25" s="11" t="s">
        <v>433</v>
      </c>
      <c r="D25" s="11" t="s">
        <v>1425</v>
      </c>
      <c r="E25" s="84" t="s">
        <v>1417</v>
      </c>
      <c r="F25" s="83">
        <v>41410</v>
      </c>
      <c r="G25" s="11" t="s">
        <v>1418</v>
      </c>
      <c r="H25" s="87"/>
    </row>
    <row r="26" spans="1:8" ht="115.5" x14ac:dyDescent="0.25">
      <c r="A26" s="122"/>
      <c r="B26" s="121" t="s">
        <v>28</v>
      </c>
      <c r="C26" s="11" t="s">
        <v>654</v>
      </c>
      <c r="D26" s="11" t="s">
        <v>424</v>
      </c>
      <c r="E26" s="84" t="s">
        <v>1200</v>
      </c>
      <c r="F26" s="11" t="s">
        <v>655</v>
      </c>
      <c r="G26" s="11" t="s">
        <v>656</v>
      </c>
      <c r="H26" s="87"/>
    </row>
    <row r="27" spans="1:8" ht="357" x14ac:dyDescent="0.25">
      <c r="A27" s="122"/>
      <c r="B27" s="123"/>
      <c r="C27" s="11" t="s">
        <v>525</v>
      </c>
      <c r="D27" s="11" t="s">
        <v>1201</v>
      </c>
      <c r="E27" s="84" t="s">
        <v>1202</v>
      </c>
      <c r="F27" s="11" t="s">
        <v>652</v>
      </c>
      <c r="G27" s="11" t="s">
        <v>653</v>
      </c>
      <c r="H27" s="87"/>
    </row>
    <row r="28" spans="1:8" ht="51" x14ac:dyDescent="0.25">
      <c r="A28" s="122"/>
      <c r="B28" s="121" t="s">
        <v>29</v>
      </c>
      <c r="C28" s="11" t="s">
        <v>611</v>
      </c>
      <c r="D28" s="11" t="s">
        <v>89</v>
      </c>
      <c r="E28" s="84" t="s">
        <v>657</v>
      </c>
      <c r="F28" s="11" t="s">
        <v>484</v>
      </c>
      <c r="G28" s="11" t="s">
        <v>1203</v>
      </c>
      <c r="H28" s="87"/>
    </row>
    <row r="29" spans="1:8" ht="38.25" x14ac:dyDescent="0.25">
      <c r="A29" s="122"/>
      <c r="B29" s="122"/>
      <c r="C29" s="11" t="s">
        <v>433</v>
      </c>
      <c r="D29" s="11" t="s">
        <v>89</v>
      </c>
      <c r="E29" s="84" t="s">
        <v>657</v>
      </c>
      <c r="F29" s="11" t="s">
        <v>660</v>
      </c>
      <c r="G29" s="11" t="s">
        <v>1204</v>
      </c>
      <c r="H29" s="87"/>
    </row>
    <row r="30" spans="1:8" ht="38.25" x14ac:dyDescent="0.25">
      <c r="A30" s="122"/>
      <c r="B30" s="123"/>
      <c r="C30" s="11" t="s">
        <v>539</v>
      </c>
      <c r="D30" s="11" t="s">
        <v>89</v>
      </c>
      <c r="E30" s="84" t="s">
        <v>658</v>
      </c>
      <c r="F30" s="11" t="s">
        <v>659</v>
      </c>
      <c r="G30" s="11" t="s">
        <v>1205</v>
      </c>
      <c r="H30" s="87"/>
    </row>
    <row r="31" spans="1:8" ht="51" x14ac:dyDescent="0.25">
      <c r="A31" s="122"/>
      <c r="B31" s="11" t="s">
        <v>30</v>
      </c>
      <c r="C31" s="11" t="s">
        <v>611</v>
      </c>
      <c r="D31" s="11" t="s">
        <v>1206</v>
      </c>
      <c r="E31" s="84" t="s">
        <v>1207</v>
      </c>
      <c r="F31" s="11" t="s">
        <v>1208</v>
      </c>
      <c r="G31" s="11" t="s">
        <v>1209</v>
      </c>
      <c r="H31" s="87"/>
    </row>
    <row r="32" spans="1:8" ht="102" x14ac:dyDescent="0.25">
      <c r="A32" s="122"/>
      <c r="B32" s="121" t="s">
        <v>31</v>
      </c>
      <c r="C32" s="11" t="s">
        <v>562</v>
      </c>
      <c r="D32" s="11" t="s">
        <v>667</v>
      </c>
      <c r="E32" s="84" t="s">
        <v>628</v>
      </c>
      <c r="F32" s="11" t="s">
        <v>668</v>
      </c>
      <c r="G32" s="11" t="s">
        <v>1210</v>
      </c>
      <c r="H32" s="87"/>
    </row>
    <row r="33" spans="1:8" ht="76.5" x14ac:dyDescent="0.25">
      <c r="A33" s="122"/>
      <c r="B33" s="122"/>
      <c r="C33" s="11" t="s">
        <v>433</v>
      </c>
      <c r="D33" s="11" t="s">
        <v>664</v>
      </c>
      <c r="E33" s="84" t="s">
        <v>648</v>
      </c>
      <c r="F33" s="11" t="s">
        <v>665</v>
      </c>
      <c r="G33" s="11" t="s">
        <v>666</v>
      </c>
      <c r="H33" s="87"/>
    </row>
    <row r="34" spans="1:8" ht="102" x14ac:dyDescent="0.25">
      <c r="A34" s="123"/>
      <c r="B34" s="123"/>
      <c r="C34" s="11" t="s">
        <v>661</v>
      </c>
      <c r="D34" s="11" t="s">
        <v>89</v>
      </c>
      <c r="E34" s="84" t="s">
        <v>662</v>
      </c>
      <c r="F34" s="11" t="s">
        <v>663</v>
      </c>
      <c r="G34" s="11" t="s">
        <v>1211</v>
      </c>
      <c r="H34" s="87"/>
    </row>
    <row r="35" spans="1:8" x14ac:dyDescent="0.25">
      <c r="A35" s="121" t="s">
        <v>32</v>
      </c>
      <c r="B35" s="121" t="s">
        <v>33</v>
      </c>
      <c r="C35" s="11" t="s">
        <v>670</v>
      </c>
      <c r="D35" s="11" t="s">
        <v>1212</v>
      </c>
      <c r="E35" s="84" t="s">
        <v>1213</v>
      </c>
      <c r="F35" s="11" t="s">
        <v>1214</v>
      </c>
      <c r="G35" s="11" t="s">
        <v>1215</v>
      </c>
      <c r="H35" s="87"/>
    </row>
    <row r="36" spans="1:8" ht="51" x14ac:dyDescent="0.25">
      <c r="A36" s="122"/>
      <c r="B36" s="123"/>
      <c r="C36" s="11" t="s">
        <v>433</v>
      </c>
      <c r="D36" s="11" t="s">
        <v>1216</v>
      </c>
      <c r="E36" s="84" t="s">
        <v>1217</v>
      </c>
      <c r="F36" s="11" t="s">
        <v>1218</v>
      </c>
      <c r="G36" s="11" t="s">
        <v>1219</v>
      </c>
      <c r="H36" s="87"/>
    </row>
    <row r="37" spans="1:8" ht="25.5" x14ac:dyDescent="0.25">
      <c r="A37" s="122"/>
      <c r="B37" s="121" t="s">
        <v>34</v>
      </c>
      <c r="C37" s="11" t="s">
        <v>518</v>
      </c>
      <c r="D37" s="11" t="s">
        <v>89</v>
      </c>
      <c r="E37" s="84" t="s">
        <v>671</v>
      </c>
      <c r="F37" s="11" t="s">
        <v>672</v>
      </c>
      <c r="G37" s="11" t="s">
        <v>672</v>
      </c>
      <c r="H37" s="87"/>
    </row>
    <row r="38" spans="1:8" x14ac:dyDescent="0.25">
      <c r="A38" s="122"/>
      <c r="B38" s="122"/>
      <c r="C38" s="11" t="s">
        <v>519</v>
      </c>
      <c r="D38" s="11" t="s">
        <v>89</v>
      </c>
      <c r="E38" s="84" t="s">
        <v>671</v>
      </c>
      <c r="F38" s="11" t="s">
        <v>672</v>
      </c>
      <c r="G38" s="11" t="s">
        <v>672</v>
      </c>
      <c r="H38" s="87"/>
    </row>
    <row r="39" spans="1:8" x14ac:dyDescent="0.25">
      <c r="A39" s="122"/>
      <c r="B39" s="123"/>
      <c r="C39" s="11" t="s">
        <v>517</v>
      </c>
      <c r="D39" s="11" t="s">
        <v>89</v>
      </c>
      <c r="E39" s="84" t="s">
        <v>671</v>
      </c>
      <c r="F39" s="11" t="s">
        <v>436</v>
      </c>
      <c r="G39" s="11" t="s">
        <v>436</v>
      </c>
      <c r="H39" s="87"/>
    </row>
    <row r="40" spans="1:8" ht="51" x14ac:dyDescent="0.25">
      <c r="A40" s="122"/>
      <c r="B40" s="121" t="s">
        <v>35</v>
      </c>
      <c r="C40" s="11" t="s">
        <v>545</v>
      </c>
      <c r="D40" s="11" t="s">
        <v>1220</v>
      </c>
      <c r="E40" s="84" t="s">
        <v>1221</v>
      </c>
      <c r="F40" s="11" t="s">
        <v>1222</v>
      </c>
      <c r="G40" s="11" t="s">
        <v>1223</v>
      </c>
      <c r="H40" s="87"/>
    </row>
    <row r="41" spans="1:8" ht="51" x14ac:dyDescent="0.25">
      <c r="A41" s="122"/>
      <c r="B41" s="123"/>
      <c r="C41" s="11" t="s">
        <v>463</v>
      </c>
      <c r="D41" s="11" t="s">
        <v>1224</v>
      </c>
      <c r="E41" s="84" t="s">
        <v>648</v>
      </c>
      <c r="F41" s="11" t="s">
        <v>673</v>
      </c>
      <c r="G41" s="11" t="s">
        <v>1225</v>
      </c>
      <c r="H41" s="87"/>
    </row>
    <row r="42" spans="1:8" ht="51" x14ac:dyDescent="0.25">
      <c r="A42" s="122"/>
      <c r="B42" s="121" t="s">
        <v>36</v>
      </c>
      <c r="C42" s="11" t="s">
        <v>525</v>
      </c>
      <c r="D42" s="11" t="s">
        <v>1226</v>
      </c>
      <c r="E42" s="84" t="s">
        <v>676</v>
      </c>
      <c r="F42" s="11" t="s">
        <v>464</v>
      </c>
      <c r="G42" s="11" t="s">
        <v>1227</v>
      </c>
      <c r="H42" s="87"/>
    </row>
    <row r="43" spans="1:8" ht="31.5" x14ac:dyDescent="0.25">
      <c r="A43" s="122"/>
      <c r="B43" s="123"/>
      <c r="C43" s="11" t="s">
        <v>466</v>
      </c>
      <c r="D43" s="11" t="s">
        <v>466</v>
      </c>
      <c r="E43" s="84" t="s">
        <v>674</v>
      </c>
      <c r="F43" s="11" t="s">
        <v>467</v>
      </c>
      <c r="G43" s="11" t="s">
        <v>1228</v>
      </c>
      <c r="H43" s="87"/>
    </row>
    <row r="44" spans="1:8" ht="25.5" x14ac:dyDescent="0.25">
      <c r="A44" s="122"/>
      <c r="B44" s="121" t="s">
        <v>37</v>
      </c>
      <c r="C44" s="11" t="s">
        <v>574</v>
      </c>
      <c r="D44" s="11" t="s">
        <v>959</v>
      </c>
      <c r="E44" s="84" t="s">
        <v>1229</v>
      </c>
      <c r="F44" s="11" t="s">
        <v>1230</v>
      </c>
      <c r="G44" s="11" t="s">
        <v>1231</v>
      </c>
      <c r="H44" s="87"/>
    </row>
    <row r="45" spans="1:8" ht="25.5" x14ac:dyDescent="0.25">
      <c r="A45" s="122"/>
      <c r="B45" s="122"/>
      <c r="C45" s="11" t="s">
        <v>670</v>
      </c>
      <c r="D45" s="11" t="s">
        <v>1232</v>
      </c>
      <c r="E45" s="84" t="s">
        <v>1229</v>
      </c>
      <c r="F45" s="11" t="s">
        <v>1233</v>
      </c>
      <c r="G45" s="11" t="s">
        <v>1234</v>
      </c>
      <c r="H45" s="87"/>
    </row>
    <row r="46" spans="1:8" ht="51" x14ac:dyDescent="0.25">
      <c r="A46" s="122"/>
      <c r="B46" s="122"/>
      <c r="C46" s="11" t="s">
        <v>1235</v>
      </c>
      <c r="D46" s="11" t="s">
        <v>1236</v>
      </c>
      <c r="E46" s="84" t="s">
        <v>1237</v>
      </c>
      <c r="F46" s="11" t="s">
        <v>443</v>
      </c>
      <c r="G46" s="11" t="s">
        <v>1174</v>
      </c>
      <c r="H46" s="87"/>
    </row>
    <row r="47" spans="1:8" ht="52.5" x14ac:dyDescent="0.25">
      <c r="A47" s="122"/>
      <c r="B47" s="122"/>
      <c r="C47" s="11" t="s">
        <v>466</v>
      </c>
      <c r="D47" s="11" t="s">
        <v>466</v>
      </c>
      <c r="E47" s="84" t="s">
        <v>1238</v>
      </c>
      <c r="F47" s="11" t="s">
        <v>1239</v>
      </c>
      <c r="G47" s="11" t="s">
        <v>1174</v>
      </c>
      <c r="H47" s="87"/>
    </row>
    <row r="48" spans="1:8" ht="25.5" x14ac:dyDescent="0.25">
      <c r="A48" s="122"/>
      <c r="B48" s="123"/>
      <c r="C48" s="11" t="s">
        <v>1240</v>
      </c>
      <c r="D48" s="11" t="s">
        <v>1241</v>
      </c>
      <c r="E48" s="84" t="s">
        <v>1229</v>
      </c>
      <c r="F48" s="11" t="s">
        <v>1242</v>
      </c>
      <c r="G48" s="11" t="s">
        <v>1234</v>
      </c>
      <c r="H48" s="87"/>
    </row>
    <row r="49" spans="1:8" ht="126" customHeight="1" x14ac:dyDescent="0.25">
      <c r="A49" s="122"/>
      <c r="B49" s="121" t="s">
        <v>38</v>
      </c>
      <c r="C49" s="11" t="s">
        <v>525</v>
      </c>
      <c r="D49" s="11" t="s">
        <v>923</v>
      </c>
      <c r="E49" s="84" t="s">
        <v>1419</v>
      </c>
      <c r="F49" s="51">
        <v>42004</v>
      </c>
      <c r="G49" s="11" t="s">
        <v>1423</v>
      </c>
      <c r="H49" s="87"/>
    </row>
    <row r="50" spans="1:8" ht="291" customHeight="1" x14ac:dyDescent="0.25">
      <c r="A50" s="122"/>
      <c r="B50" s="122"/>
      <c r="C50" s="11" t="s">
        <v>549</v>
      </c>
      <c r="D50" s="11" t="s">
        <v>549</v>
      </c>
      <c r="E50" s="84" t="s">
        <v>1424</v>
      </c>
      <c r="F50" s="51">
        <v>41551</v>
      </c>
      <c r="G50" s="11" t="s">
        <v>1420</v>
      </c>
      <c r="H50" s="87"/>
    </row>
    <row r="51" spans="1:8" ht="346.5" x14ac:dyDescent="0.25">
      <c r="A51" s="122"/>
      <c r="B51" s="123"/>
      <c r="C51" s="11" t="s">
        <v>539</v>
      </c>
      <c r="D51" s="11" t="s">
        <v>924</v>
      </c>
      <c r="E51" s="84" t="s">
        <v>1421</v>
      </c>
      <c r="F51" s="50">
        <v>43074</v>
      </c>
      <c r="G51" s="11" t="s">
        <v>1422</v>
      </c>
      <c r="H51" s="87"/>
    </row>
    <row r="52" spans="1:8" ht="63.75" x14ac:dyDescent="0.25">
      <c r="A52" s="123"/>
      <c r="B52" s="11" t="s">
        <v>39</v>
      </c>
      <c r="C52" s="11" t="s">
        <v>1243</v>
      </c>
      <c r="D52" s="11" t="s">
        <v>1244</v>
      </c>
      <c r="E52" s="84" t="s">
        <v>628</v>
      </c>
      <c r="F52" s="11" t="s">
        <v>580</v>
      </c>
      <c r="G52" s="11" t="s">
        <v>1245</v>
      </c>
      <c r="H52" s="87"/>
    </row>
    <row r="53" spans="1:8" ht="25.5" x14ac:dyDescent="0.25">
      <c r="A53" s="121" t="s">
        <v>40</v>
      </c>
      <c r="B53" s="121" t="s">
        <v>41</v>
      </c>
      <c r="C53" s="11" t="s">
        <v>466</v>
      </c>
      <c r="D53" s="11" t="s">
        <v>1246</v>
      </c>
      <c r="E53" s="84" t="s">
        <v>1247</v>
      </c>
      <c r="F53" s="11" t="s">
        <v>1248</v>
      </c>
      <c r="G53" s="11" t="s">
        <v>1249</v>
      </c>
      <c r="H53" s="87"/>
    </row>
    <row r="54" spans="1:8" ht="51" x14ac:dyDescent="0.25">
      <c r="A54" s="122"/>
      <c r="B54" s="122"/>
      <c r="C54" s="11" t="s">
        <v>562</v>
      </c>
      <c r="D54" s="11" t="s">
        <v>639</v>
      </c>
      <c r="E54" s="84" t="s">
        <v>678</v>
      </c>
      <c r="F54" s="11" t="s">
        <v>680</v>
      </c>
      <c r="G54" s="11" t="s">
        <v>681</v>
      </c>
      <c r="H54" s="87"/>
    </row>
    <row r="55" spans="1:8" ht="25.5" x14ac:dyDescent="0.25">
      <c r="A55" s="122"/>
      <c r="B55" s="122"/>
      <c r="C55" s="11" t="s">
        <v>463</v>
      </c>
      <c r="D55" s="11" t="s">
        <v>709</v>
      </c>
      <c r="E55" s="84" t="s">
        <v>678</v>
      </c>
      <c r="F55" s="11" t="s">
        <v>1250</v>
      </c>
      <c r="G55" s="11" t="s">
        <v>1251</v>
      </c>
      <c r="H55" s="87"/>
    </row>
    <row r="56" spans="1:8" ht="38.25" x14ac:dyDescent="0.25">
      <c r="A56" s="122"/>
      <c r="B56" s="122"/>
      <c r="C56" s="11" t="s">
        <v>682</v>
      </c>
      <c r="D56" s="11" t="s">
        <v>515</v>
      </c>
      <c r="E56" s="84" t="s">
        <v>683</v>
      </c>
      <c r="F56" s="11" t="s">
        <v>684</v>
      </c>
      <c r="G56" s="11" t="s">
        <v>685</v>
      </c>
      <c r="H56" s="87"/>
    </row>
    <row r="57" spans="1:8" ht="38.25" x14ac:dyDescent="0.25">
      <c r="A57" s="122"/>
      <c r="B57" s="122"/>
      <c r="C57" s="11" t="s">
        <v>1252</v>
      </c>
      <c r="D57" s="11" t="s">
        <v>1253</v>
      </c>
      <c r="E57" s="84" t="s">
        <v>1247</v>
      </c>
      <c r="F57" s="11" t="s">
        <v>456</v>
      </c>
      <c r="G57" s="11" t="s">
        <v>1254</v>
      </c>
      <c r="H57" s="87"/>
    </row>
    <row r="58" spans="1:8" ht="38.25" x14ac:dyDescent="0.25">
      <c r="A58" s="122"/>
      <c r="B58" s="123"/>
      <c r="C58" s="11" t="s">
        <v>682</v>
      </c>
      <c r="D58" s="11" t="s">
        <v>1246</v>
      </c>
      <c r="E58" s="84" t="s">
        <v>1247</v>
      </c>
      <c r="F58" s="11" t="s">
        <v>456</v>
      </c>
      <c r="G58" s="11" t="s">
        <v>1254</v>
      </c>
      <c r="H58" s="87"/>
    </row>
    <row r="59" spans="1:8" ht="38.25" x14ac:dyDescent="0.25">
      <c r="A59" s="122"/>
      <c r="B59" s="121" t="s">
        <v>42</v>
      </c>
      <c r="C59" s="11" t="s">
        <v>463</v>
      </c>
      <c r="D59" s="11" t="s">
        <v>677</v>
      </c>
      <c r="E59" s="84" t="s">
        <v>678</v>
      </c>
      <c r="F59" s="11" t="s">
        <v>679</v>
      </c>
      <c r="G59" s="11" t="s">
        <v>686</v>
      </c>
      <c r="H59" s="87"/>
    </row>
    <row r="60" spans="1:8" ht="38.25" x14ac:dyDescent="0.25">
      <c r="A60" s="122"/>
      <c r="B60" s="122"/>
      <c r="C60" s="11" t="s">
        <v>682</v>
      </c>
      <c r="D60" s="11" t="s">
        <v>515</v>
      </c>
      <c r="E60" s="84" t="s">
        <v>683</v>
      </c>
      <c r="F60" s="11" t="s">
        <v>684</v>
      </c>
      <c r="G60" s="11" t="s">
        <v>685</v>
      </c>
      <c r="H60" s="87"/>
    </row>
    <row r="61" spans="1:8" ht="25.5" x14ac:dyDescent="0.25">
      <c r="A61" s="122"/>
      <c r="B61" s="122"/>
      <c r="C61" s="11" t="s">
        <v>466</v>
      </c>
      <c r="D61" s="11" t="s">
        <v>1246</v>
      </c>
      <c r="E61" s="84" t="s">
        <v>1247</v>
      </c>
      <c r="F61" s="11" t="s">
        <v>1248</v>
      </c>
      <c r="G61" s="11" t="s">
        <v>1249</v>
      </c>
      <c r="H61" s="87"/>
    </row>
    <row r="62" spans="1:8" ht="38.25" x14ac:dyDescent="0.25">
      <c r="A62" s="122"/>
      <c r="B62" s="122"/>
      <c r="C62" s="11" t="s">
        <v>682</v>
      </c>
      <c r="D62" s="11" t="s">
        <v>1246</v>
      </c>
      <c r="E62" s="84" t="s">
        <v>1247</v>
      </c>
      <c r="F62" s="11" t="s">
        <v>456</v>
      </c>
      <c r="G62" s="11" t="s">
        <v>1254</v>
      </c>
      <c r="H62" s="87"/>
    </row>
    <row r="63" spans="1:8" ht="38.25" x14ac:dyDescent="0.25">
      <c r="A63" s="122"/>
      <c r="B63" s="122"/>
      <c r="C63" s="11" t="s">
        <v>1255</v>
      </c>
      <c r="D63" s="11" t="s">
        <v>1253</v>
      </c>
      <c r="E63" s="84" t="s">
        <v>1247</v>
      </c>
      <c r="F63" s="11" t="s">
        <v>456</v>
      </c>
      <c r="G63" s="11" t="s">
        <v>1254</v>
      </c>
      <c r="H63" s="87"/>
    </row>
    <row r="64" spans="1:8" ht="51" x14ac:dyDescent="0.25">
      <c r="A64" s="122"/>
      <c r="B64" s="123"/>
      <c r="C64" s="11" t="s">
        <v>562</v>
      </c>
      <c r="D64" s="11" t="s">
        <v>1256</v>
      </c>
      <c r="E64" s="84" t="s">
        <v>678</v>
      </c>
      <c r="F64" s="11" t="s">
        <v>680</v>
      </c>
      <c r="G64" s="11" t="s">
        <v>687</v>
      </c>
      <c r="H64" s="87"/>
    </row>
    <row r="65" spans="1:8" ht="38.25" x14ac:dyDescent="0.25">
      <c r="A65" s="122"/>
      <c r="B65" s="121" t="s">
        <v>43</v>
      </c>
      <c r="C65" s="11" t="s">
        <v>682</v>
      </c>
      <c r="D65" s="11" t="s">
        <v>1246</v>
      </c>
      <c r="E65" s="84" t="s">
        <v>1257</v>
      </c>
      <c r="F65" s="11" t="s">
        <v>456</v>
      </c>
      <c r="G65" s="11" t="s">
        <v>1254</v>
      </c>
      <c r="H65" s="87"/>
    </row>
    <row r="66" spans="1:8" ht="38.25" x14ac:dyDescent="0.25">
      <c r="A66" s="122"/>
      <c r="B66" s="122"/>
      <c r="C66" s="11" t="s">
        <v>682</v>
      </c>
      <c r="D66" s="11" t="s">
        <v>515</v>
      </c>
      <c r="E66" s="84" t="s">
        <v>683</v>
      </c>
      <c r="F66" s="11" t="s">
        <v>684</v>
      </c>
      <c r="G66" s="11" t="s">
        <v>685</v>
      </c>
      <c r="H66" s="87"/>
    </row>
    <row r="67" spans="1:8" ht="25.5" x14ac:dyDescent="0.25">
      <c r="A67" s="122"/>
      <c r="B67" s="122"/>
      <c r="C67" s="11" t="s">
        <v>463</v>
      </c>
      <c r="D67" s="11" t="s">
        <v>709</v>
      </c>
      <c r="E67" s="84" t="s">
        <v>678</v>
      </c>
      <c r="F67" s="11" t="s">
        <v>1250</v>
      </c>
      <c r="G67" s="11" t="s">
        <v>1258</v>
      </c>
      <c r="H67" s="87"/>
    </row>
    <row r="68" spans="1:8" ht="51" x14ac:dyDescent="0.25">
      <c r="A68" s="122"/>
      <c r="B68" s="122"/>
      <c r="C68" s="11" t="s">
        <v>562</v>
      </c>
      <c r="D68" s="11" t="s">
        <v>639</v>
      </c>
      <c r="E68" s="84" t="s">
        <v>678</v>
      </c>
      <c r="F68" s="11" t="s">
        <v>680</v>
      </c>
      <c r="G68" s="11" t="s">
        <v>681</v>
      </c>
      <c r="H68" s="87"/>
    </row>
    <row r="69" spans="1:8" ht="25.5" x14ac:dyDescent="0.25">
      <c r="A69" s="122"/>
      <c r="B69" s="122"/>
      <c r="C69" s="11" t="s">
        <v>466</v>
      </c>
      <c r="D69" s="11" t="s">
        <v>1246</v>
      </c>
      <c r="E69" s="84" t="s">
        <v>1257</v>
      </c>
      <c r="F69" s="11" t="s">
        <v>1248</v>
      </c>
      <c r="G69" s="11" t="s">
        <v>1249</v>
      </c>
      <c r="H69" s="87"/>
    </row>
    <row r="70" spans="1:8" ht="38.25" x14ac:dyDescent="0.25">
      <c r="A70" s="122"/>
      <c r="B70" s="123"/>
      <c r="C70" s="11" t="s">
        <v>1255</v>
      </c>
      <c r="D70" s="11" t="s">
        <v>1253</v>
      </c>
      <c r="E70" s="84" t="s">
        <v>1257</v>
      </c>
      <c r="F70" s="11" t="s">
        <v>456</v>
      </c>
      <c r="G70" s="11" t="s">
        <v>1254</v>
      </c>
      <c r="H70" s="87"/>
    </row>
    <row r="71" spans="1:8" ht="38.25" x14ac:dyDescent="0.25">
      <c r="A71" s="122"/>
      <c r="B71" s="121" t="s">
        <v>44</v>
      </c>
      <c r="C71" s="11" t="s">
        <v>682</v>
      </c>
      <c r="D71" s="11" t="s">
        <v>1246</v>
      </c>
      <c r="E71" s="84" t="s">
        <v>1257</v>
      </c>
      <c r="F71" s="11" t="s">
        <v>456</v>
      </c>
      <c r="G71" s="11" t="s">
        <v>1254</v>
      </c>
      <c r="H71" s="87"/>
    </row>
    <row r="72" spans="1:8" ht="25.5" x14ac:dyDescent="0.25">
      <c r="A72" s="122"/>
      <c r="B72" s="122"/>
      <c r="C72" s="11" t="s">
        <v>466</v>
      </c>
      <c r="D72" s="11" t="s">
        <v>1246</v>
      </c>
      <c r="E72" s="84" t="s">
        <v>1257</v>
      </c>
      <c r="F72" s="11" t="s">
        <v>1248</v>
      </c>
      <c r="G72" s="11" t="s">
        <v>1249</v>
      </c>
      <c r="H72" s="87"/>
    </row>
    <row r="73" spans="1:8" ht="38.25" x14ac:dyDescent="0.25">
      <c r="A73" s="122"/>
      <c r="B73" s="122"/>
      <c r="C73" s="11" t="s">
        <v>1255</v>
      </c>
      <c r="D73" s="11" t="s">
        <v>1253</v>
      </c>
      <c r="E73" s="84" t="s">
        <v>1257</v>
      </c>
      <c r="F73" s="11" t="s">
        <v>456</v>
      </c>
      <c r="G73" s="11" t="s">
        <v>1254</v>
      </c>
      <c r="H73" s="87"/>
    </row>
    <row r="74" spans="1:8" ht="38.25" x14ac:dyDescent="0.25">
      <c r="A74" s="122"/>
      <c r="B74" s="122"/>
      <c r="C74" s="11" t="s">
        <v>682</v>
      </c>
      <c r="D74" s="11" t="s">
        <v>515</v>
      </c>
      <c r="E74" s="84" t="s">
        <v>683</v>
      </c>
      <c r="F74" s="11" t="s">
        <v>684</v>
      </c>
      <c r="G74" s="11" t="s">
        <v>685</v>
      </c>
      <c r="H74" s="87"/>
    </row>
    <row r="75" spans="1:8" ht="25.5" x14ac:dyDescent="0.25">
      <c r="A75" s="122"/>
      <c r="B75" s="122"/>
      <c r="C75" s="11" t="s">
        <v>463</v>
      </c>
      <c r="D75" s="11" t="s">
        <v>709</v>
      </c>
      <c r="E75" s="84" t="s">
        <v>678</v>
      </c>
      <c r="F75" s="11" t="s">
        <v>1250</v>
      </c>
      <c r="G75" s="11" t="s">
        <v>1251</v>
      </c>
      <c r="H75" s="87"/>
    </row>
    <row r="76" spans="1:8" ht="51" x14ac:dyDescent="0.25">
      <c r="A76" s="122"/>
      <c r="B76" s="123"/>
      <c r="C76" s="11" t="s">
        <v>562</v>
      </c>
      <c r="D76" s="11" t="s">
        <v>639</v>
      </c>
      <c r="E76" s="84" t="s">
        <v>678</v>
      </c>
      <c r="F76" s="11" t="s">
        <v>680</v>
      </c>
      <c r="G76" s="11" t="s">
        <v>687</v>
      </c>
      <c r="H76" s="87"/>
    </row>
    <row r="77" spans="1:8" ht="51" x14ac:dyDescent="0.25">
      <c r="A77" s="122"/>
      <c r="B77" s="121" t="s">
        <v>45</v>
      </c>
      <c r="C77" s="11" t="s">
        <v>562</v>
      </c>
      <c r="D77" s="11" t="s">
        <v>639</v>
      </c>
      <c r="E77" s="84" t="s">
        <v>678</v>
      </c>
      <c r="F77" s="11" t="s">
        <v>680</v>
      </c>
      <c r="G77" s="11" t="s">
        <v>681</v>
      </c>
      <c r="H77" s="87"/>
    </row>
    <row r="78" spans="1:8" ht="25.5" x14ac:dyDescent="0.25">
      <c r="A78" s="122"/>
      <c r="B78" s="122"/>
      <c r="C78" s="11" t="s">
        <v>463</v>
      </c>
      <c r="D78" s="11" t="s">
        <v>709</v>
      </c>
      <c r="E78" s="84" t="s">
        <v>678</v>
      </c>
      <c r="F78" s="11" t="s">
        <v>1250</v>
      </c>
      <c r="G78" s="11" t="s">
        <v>1251</v>
      </c>
      <c r="H78" s="87"/>
    </row>
    <row r="79" spans="1:8" ht="38.25" x14ac:dyDescent="0.25">
      <c r="A79" s="122"/>
      <c r="B79" s="122"/>
      <c r="C79" s="11" t="s">
        <v>682</v>
      </c>
      <c r="D79" s="11" t="s">
        <v>515</v>
      </c>
      <c r="E79" s="84" t="s">
        <v>683</v>
      </c>
      <c r="F79" s="11" t="s">
        <v>684</v>
      </c>
      <c r="G79" s="11" t="s">
        <v>685</v>
      </c>
      <c r="H79" s="87"/>
    </row>
    <row r="80" spans="1:8" ht="38.25" x14ac:dyDescent="0.25">
      <c r="A80" s="122"/>
      <c r="B80" s="122"/>
      <c r="C80" s="11" t="s">
        <v>1255</v>
      </c>
      <c r="D80" s="11" t="s">
        <v>1253</v>
      </c>
      <c r="E80" s="84" t="s">
        <v>1257</v>
      </c>
      <c r="F80" s="11" t="s">
        <v>456</v>
      </c>
      <c r="G80" s="11" t="s">
        <v>1254</v>
      </c>
      <c r="H80" s="87"/>
    </row>
    <row r="81" spans="1:8" ht="38.25" x14ac:dyDescent="0.25">
      <c r="A81" s="122"/>
      <c r="B81" s="122"/>
      <c r="C81" s="11" t="s">
        <v>682</v>
      </c>
      <c r="D81" s="11" t="s">
        <v>1246</v>
      </c>
      <c r="E81" s="84" t="s">
        <v>1257</v>
      </c>
      <c r="F81" s="11" t="s">
        <v>456</v>
      </c>
      <c r="G81" s="11" t="s">
        <v>1254</v>
      </c>
      <c r="H81" s="87"/>
    </row>
    <row r="82" spans="1:8" ht="25.5" x14ac:dyDescent="0.25">
      <c r="A82" s="123"/>
      <c r="B82" s="123"/>
      <c r="C82" s="11" t="s">
        <v>466</v>
      </c>
      <c r="D82" s="11" t="s">
        <v>1246</v>
      </c>
      <c r="E82" s="84" t="s">
        <v>1257</v>
      </c>
      <c r="F82" s="11" t="s">
        <v>1248</v>
      </c>
      <c r="G82" s="11" t="s">
        <v>1249</v>
      </c>
      <c r="H82" s="87"/>
    </row>
    <row r="83" spans="1:8" x14ac:dyDescent="0.25">
      <c r="A83" s="121" t="s">
        <v>46</v>
      </c>
      <c r="B83" s="121" t="s">
        <v>47</v>
      </c>
      <c r="C83" s="11" t="s">
        <v>633</v>
      </c>
      <c r="D83" s="11" t="s">
        <v>694</v>
      </c>
      <c r="E83" s="84" t="s">
        <v>628</v>
      </c>
      <c r="F83" s="11" t="s">
        <v>691</v>
      </c>
      <c r="G83" s="11" t="s">
        <v>1259</v>
      </c>
      <c r="H83" s="87"/>
    </row>
    <row r="84" spans="1:8" ht="21" x14ac:dyDescent="0.25">
      <c r="A84" s="122"/>
      <c r="B84" s="122"/>
      <c r="C84" s="11" t="s">
        <v>633</v>
      </c>
      <c r="D84" s="11" t="s">
        <v>1260</v>
      </c>
      <c r="E84" s="84" t="s">
        <v>1261</v>
      </c>
      <c r="F84" s="11" t="s">
        <v>691</v>
      </c>
      <c r="G84" s="11" t="s">
        <v>1259</v>
      </c>
      <c r="H84" s="87"/>
    </row>
    <row r="85" spans="1:8" ht="21" x14ac:dyDescent="0.25">
      <c r="A85" s="122"/>
      <c r="B85" s="122"/>
      <c r="C85" s="11" t="s">
        <v>633</v>
      </c>
      <c r="D85" s="11" t="s">
        <v>692</v>
      </c>
      <c r="E85" s="84" t="s">
        <v>693</v>
      </c>
      <c r="F85" s="11" t="s">
        <v>691</v>
      </c>
      <c r="G85" s="11" t="s">
        <v>1259</v>
      </c>
      <c r="H85" s="87"/>
    </row>
    <row r="86" spans="1:8" ht="51" x14ac:dyDescent="0.25">
      <c r="A86" s="122"/>
      <c r="B86" s="122"/>
      <c r="C86" s="11" t="s">
        <v>1262</v>
      </c>
      <c r="D86" s="11" t="s">
        <v>1263</v>
      </c>
      <c r="E86" s="84" t="s">
        <v>628</v>
      </c>
      <c r="F86" s="11" t="s">
        <v>711</v>
      </c>
      <c r="G86" s="11" t="s">
        <v>1264</v>
      </c>
      <c r="H86" s="87"/>
    </row>
    <row r="87" spans="1:8" ht="51" x14ac:dyDescent="0.25">
      <c r="A87" s="122"/>
      <c r="B87" s="122"/>
      <c r="C87" s="11" t="s">
        <v>1262</v>
      </c>
      <c r="D87" s="11" t="s">
        <v>690</v>
      </c>
      <c r="E87" s="84" t="s">
        <v>628</v>
      </c>
      <c r="F87" s="11" t="s">
        <v>711</v>
      </c>
      <c r="G87" s="11" t="s">
        <v>1264</v>
      </c>
      <c r="H87" s="87"/>
    </row>
    <row r="88" spans="1:8" ht="25.5" x14ac:dyDescent="0.25">
      <c r="A88" s="122"/>
      <c r="B88" s="123"/>
      <c r="C88" s="11" t="s">
        <v>466</v>
      </c>
      <c r="D88" s="11" t="s">
        <v>466</v>
      </c>
      <c r="E88" s="84" t="s">
        <v>1265</v>
      </c>
      <c r="F88" s="11" t="s">
        <v>688</v>
      </c>
      <c r="G88" s="11" t="s">
        <v>1266</v>
      </c>
      <c r="H88" s="87"/>
    </row>
    <row r="89" spans="1:8" ht="51" x14ac:dyDescent="0.25">
      <c r="A89" s="122"/>
      <c r="B89" s="121" t="s">
        <v>48</v>
      </c>
      <c r="C89" s="11" t="s">
        <v>695</v>
      </c>
      <c r="D89" s="11" t="s">
        <v>1267</v>
      </c>
      <c r="E89" s="84" t="s">
        <v>1268</v>
      </c>
      <c r="F89" s="11" t="s">
        <v>1269</v>
      </c>
      <c r="G89" s="11" t="s">
        <v>1270</v>
      </c>
      <c r="H89" s="87"/>
    </row>
    <row r="90" spans="1:8" ht="51" x14ac:dyDescent="0.25">
      <c r="A90" s="122"/>
      <c r="B90" s="123"/>
      <c r="C90" s="11" t="s">
        <v>433</v>
      </c>
      <c r="D90" s="11" t="s">
        <v>1271</v>
      </c>
      <c r="E90" s="84" t="s">
        <v>1272</v>
      </c>
      <c r="F90" s="11" t="s">
        <v>640</v>
      </c>
      <c r="G90" s="11" t="s">
        <v>1273</v>
      </c>
      <c r="H90" s="87"/>
    </row>
    <row r="91" spans="1:8" ht="51" x14ac:dyDescent="0.25">
      <c r="A91" s="122"/>
      <c r="B91" s="121" t="s">
        <v>49</v>
      </c>
      <c r="C91" s="11" t="s">
        <v>562</v>
      </c>
      <c r="D91" s="11" t="s">
        <v>548</v>
      </c>
      <c r="E91" s="84" t="s">
        <v>628</v>
      </c>
      <c r="F91" s="11" t="s">
        <v>698</v>
      </c>
      <c r="G91" s="11" t="s">
        <v>1274</v>
      </c>
      <c r="H91" s="87"/>
    </row>
    <row r="92" spans="1:8" ht="51" x14ac:dyDescent="0.25">
      <c r="A92" s="122"/>
      <c r="B92" s="122"/>
      <c r="C92" s="11" t="s">
        <v>562</v>
      </c>
      <c r="D92" s="11" t="s">
        <v>1275</v>
      </c>
      <c r="E92" s="84" t="s">
        <v>628</v>
      </c>
      <c r="F92" s="11" t="s">
        <v>698</v>
      </c>
      <c r="G92" s="11" t="s">
        <v>699</v>
      </c>
      <c r="H92" s="87"/>
    </row>
    <row r="93" spans="1:8" ht="38.25" x14ac:dyDescent="0.25">
      <c r="A93" s="122"/>
      <c r="B93" s="122"/>
      <c r="C93" s="11" t="s">
        <v>486</v>
      </c>
      <c r="D93" s="11" t="s">
        <v>274</v>
      </c>
      <c r="E93" s="84" t="s">
        <v>1276</v>
      </c>
      <c r="F93" s="11" t="s">
        <v>696</v>
      </c>
      <c r="G93" s="11" t="s">
        <v>1277</v>
      </c>
      <c r="H93" s="87"/>
    </row>
    <row r="94" spans="1:8" ht="21" x14ac:dyDescent="0.25">
      <c r="A94" s="122"/>
      <c r="B94" s="122"/>
      <c r="C94" s="11" t="s">
        <v>708</v>
      </c>
      <c r="D94" s="11" t="s">
        <v>709</v>
      </c>
      <c r="E94" s="84" t="s">
        <v>710</v>
      </c>
      <c r="F94" s="11" t="s">
        <v>704</v>
      </c>
      <c r="G94" s="11" t="s">
        <v>706</v>
      </c>
      <c r="H94" s="87"/>
    </row>
    <row r="95" spans="1:8" ht="21" x14ac:dyDescent="0.25">
      <c r="A95" s="122"/>
      <c r="B95" s="122"/>
      <c r="C95" s="11" t="s">
        <v>463</v>
      </c>
      <c r="D95" s="11" t="s">
        <v>515</v>
      </c>
      <c r="E95" s="84" t="s">
        <v>648</v>
      </c>
      <c r="F95" s="11" t="s">
        <v>704</v>
      </c>
      <c r="G95" s="11" t="s">
        <v>706</v>
      </c>
      <c r="H95" s="87"/>
    </row>
    <row r="96" spans="1:8" ht="21" x14ac:dyDescent="0.25">
      <c r="A96" s="122"/>
      <c r="B96" s="122"/>
      <c r="C96" s="11" t="s">
        <v>463</v>
      </c>
      <c r="D96" s="11" t="s">
        <v>707</v>
      </c>
      <c r="E96" s="84" t="s">
        <v>648</v>
      </c>
      <c r="F96" s="11" t="s">
        <v>704</v>
      </c>
      <c r="G96" s="11" t="s">
        <v>706</v>
      </c>
      <c r="H96" s="87"/>
    </row>
    <row r="97" spans="1:8" ht="38.25" x14ac:dyDescent="0.25">
      <c r="A97" s="122"/>
      <c r="B97" s="122"/>
      <c r="C97" s="11" t="s">
        <v>463</v>
      </c>
      <c r="D97" s="11" t="s">
        <v>703</v>
      </c>
      <c r="E97" s="84" t="s">
        <v>648</v>
      </c>
      <c r="F97" s="11" t="s">
        <v>704</v>
      </c>
      <c r="G97" s="11" t="s">
        <v>705</v>
      </c>
      <c r="H97" s="87"/>
    </row>
    <row r="98" spans="1:8" ht="51" x14ac:dyDescent="0.25">
      <c r="A98" s="122"/>
      <c r="B98" s="122"/>
      <c r="C98" s="11" t="s">
        <v>562</v>
      </c>
      <c r="D98" s="11" t="s">
        <v>697</v>
      </c>
      <c r="E98" s="84" t="s">
        <v>628</v>
      </c>
      <c r="F98" s="11" t="s">
        <v>698</v>
      </c>
      <c r="G98" s="11" t="s">
        <v>699</v>
      </c>
      <c r="H98" s="87"/>
    </row>
    <row r="99" spans="1:8" ht="38.25" x14ac:dyDescent="0.25">
      <c r="A99" s="122"/>
      <c r="B99" s="123"/>
      <c r="C99" s="11" t="s">
        <v>539</v>
      </c>
      <c r="D99" s="11" t="s">
        <v>515</v>
      </c>
      <c r="E99" s="84" t="s">
        <v>700</v>
      </c>
      <c r="F99" s="11" t="s">
        <v>701</v>
      </c>
      <c r="G99" s="11" t="s">
        <v>702</v>
      </c>
      <c r="H99" s="87"/>
    </row>
    <row r="100" spans="1:8" ht="51" x14ac:dyDescent="0.25">
      <c r="A100" s="122"/>
      <c r="B100" s="11" t="s">
        <v>50</v>
      </c>
      <c r="C100" s="11" t="s">
        <v>1278</v>
      </c>
      <c r="D100" s="11" t="s">
        <v>1278</v>
      </c>
      <c r="E100" s="84" t="s">
        <v>1279</v>
      </c>
      <c r="F100" s="11" t="s">
        <v>641</v>
      </c>
      <c r="G100" s="11" t="s">
        <v>1280</v>
      </c>
      <c r="H100" s="87"/>
    </row>
    <row r="101" spans="1:8" ht="51" x14ac:dyDescent="0.25">
      <c r="A101" s="122"/>
      <c r="B101" s="121" t="s">
        <v>51</v>
      </c>
      <c r="C101" s="11" t="s">
        <v>611</v>
      </c>
      <c r="D101" s="11" t="s">
        <v>1281</v>
      </c>
      <c r="E101" s="84" t="s">
        <v>1282</v>
      </c>
      <c r="F101" s="11" t="s">
        <v>587</v>
      </c>
      <c r="G101" s="11" t="s">
        <v>1283</v>
      </c>
      <c r="H101" s="87"/>
    </row>
    <row r="102" spans="1:8" ht="25.5" x14ac:dyDescent="0.25">
      <c r="A102" s="122"/>
      <c r="B102" s="123"/>
      <c r="C102" s="11" t="s">
        <v>433</v>
      </c>
      <c r="D102" s="11" t="s">
        <v>1284</v>
      </c>
      <c r="E102" s="84" t="s">
        <v>1285</v>
      </c>
      <c r="F102" s="11" t="s">
        <v>711</v>
      </c>
      <c r="G102" s="11" t="s">
        <v>1286</v>
      </c>
      <c r="H102" s="87"/>
    </row>
    <row r="103" spans="1:8" ht="231" x14ac:dyDescent="0.25">
      <c r="A103" s="122"/>
      <c r="B103" s="121" t="s">
        <v>52</v>
      </c>
      <c r="C103" s="11" t="s">
        <v>562</v>
      </c>
      <c r="D103" s="11" t="s">
        <v>712</v>
      </c>
      <c r="E103" s="84" t="s">
        <v>1287</v>
      </c>
      <c r="F103" s="11" t="s">
        <v>713</v>
      </c>
      <c r="G103" s="11" t="s">
        <v>1288</v>
      </c>
      <c r="H103" s="87"/>
    </row>
    <row r="104" spans="1:8" ht="262.5" x14ac:dyDescent="0.25">
      <c r="A104" s="123"/>
      <c r="B104" s="123"/>
      <c r="C104" s="11" t="s">
        <v>714</v>
      </c>
      <c r="D104" s="11" t="s">
        <v>715</v>
      </c>
      <c r="E104" s="84" t="s">
        <v>1289</v>
      </c>
      <c r="F104" s="11" t="s">
        <v>716</v>
      </c>
      <c r="G104" s="11" t="s">
        <v>1290</v>
      </c>
      <c r="H104" s="87"/>
    </row>
    <row r="105" spans="1:8" ht="38.25" x14ac:dyDescent="0.25">
      <c r="A105" s="121" t="s">
        <v>53</v>
      </c>
      <c r="B105" s="121" t="s">
        <v>54</v>
      </c>
      <c r="C105" s="11" t="s">
        <v>695</v>
      </c>
      <c r="D105" s="11" t="s">
        <v>695</v>
      </c>
      <c r="E105" s="84" t="s">
        <v>1291</v>
      </c>
      <c r="F105" s="11" t="s">
        <v>722</v>
      </c>
      <c r="G105" s="11" t="s">
        <v>723</v>
      </c>
      <c r="H105" s="87"/>
    </row>
    <row r="106" spans="1:8" ht="21" x14ac:dyDescent="0.25">
      <c r="A106" s="122"/>
      <c r="B106" s="123"/>
      <c r="C106" s="11" t="s">
        <v>433</v>
      </c>
      <c r="D106" s="11" t="s">
        <v>433</v>
      </c>
      <c r="E106" s="84" t="s">
        <v>1292</v>
      </c>
      <c r="F106" s="11" t="s">
        <v>718</v>
      </c>
      <c r="G106" s="11" t="s">
        <v>719</v>
      </c>
      <c r="H106" s="87"/>
    </row>
    <row r="107" spans="1:8" ht="51" x14ac:dyDescent="0.25">
      <c r="A107" s="122"/>
      <c r="B107" s="121" t="s">
        <v>55</v>
      </c>
      <c r="C107" s="11" t="s">
        <v>720</v>
      </c>
      <c r="D107" s="11" t="s">
        <v>720</v>
      </c>
      <c r="E107" s="84" t="s">
        <v>721</v>
      </c>
      <c r="F107" s="11" t="s">
        <v>722</v>
      </c>
      <c r="G107" s="11" t="s">
        <v>725</v>
      </c>
      <c r="H107" s="87"/>
    </row>
    <row r="108" spans="1:8" ht="25.5" x14ac:dyDescent="0.25">
      <c r="A108" s="122"/>
      <c r="B108" s="123"/>
      <c r="C108" s="11" t="s">
        <v>717</v>
      </c>
      <c r="D108" s="11" t="s">
        <v>717</v>
      </c>
      <c r="E108" s="84" t="s">
        <v>648</v>
      </c>
      <c r="F108" s="11" t="s">
        <v>724</v>
      </c>
      <c r="G108" s="11" t="s">
        <v>1293</v>
      </c>
      <c r="H108" s="87"/>
    </row>
    <row r="109" spans="1:8" ht="21" x14ac:dyDescent="0.25">
      <c r="A109" s="122"/>
      <c r="B109" s="121" t="s">
        <v>56</v>
      </c>
      <c r="C109" s="11" t="s">
        <v>717</v>
      </c>
      <c r="D109" s="11" t="s">
        <v>717</v>
      </c>
      <c r="E109" s="84" t="s">
        <v>648</v>
      </c>
      <c r="F109" s="11" t="s">
        <v>726</v>
      </c>
      <c r="G109" s="11" t="s">
        <v>1294</v>
      </c>
      <c r="H109" s="87"/>
    </row>
    <row r="110" spans="1:8" ht="51" x14ac:dyDescent="0.25">
      <c r="A110" s="122"/>
      <c r="B110" s="123"/>
      <c r="C110" s="11" t="s">
        <v>720</v>
      </c>
      <c r="D110" s="11" t="s">
        <v>720</v>
      </c>
      <c r="E110" s="84" t="s">
        <v>721</v>
      </c>
      <c r="F110" s="11" t="s">
        <v>722</v>
      </c>
      <c r="G110" s="11" t="s">
        <v>1294</v>
      </c>
      <c r="H110" s="87"/>
    </row>
    <row r="111" spans="1:8" ht="51" x14ac:dyDescent="0.25">
      <c r="A111" s="122"/>
      <c r="B111" s="121" t="s">
        <v>57</v>
      </c>
      <c r="C111" s="11" t="s">
        <v>720</v>
      </c>
      <c r="D111" s="11" t="s">
        <v>720</v>
      </c>
      <c r="E111" s="84" t="s">
        <v>721</v>
      </c>
      <c r="F111" s="11" t="s">
        <v>722</v>
      </c>
      <c r="G111" s="11" t="s">
        <v>723</v>
      </c>
      <c r="H111" s="87"/>
    </row>
    <row r="112" spans="1:8" ht="21" x14ac:dyDescent="0.25">
      <c r="A112" s="122"/>
      <c r="B112" s="123"/>
      <c r="C112" s="11" t="s">
        <v>717</v>
      </c>
      <c r="D112" s="11" t="s">
        <v>717</v>
      </c>
      <c r="E112" s="84" t="s">
        <v>648</v>
      </c>
      <c r="F112" s="11" t="s">
        <v>727</v>
      </c>
      <c r="G112" s="11" t="s">
        <v>1295</v>
      </c>
      <c r="H112" s="87"/>
    </row>
    <row r="113" spans="1:8" ht="21" x14ac:dyDescent="0.25">
      <c r="A113" s="122"/>
      <c r="B113" s="121" t="s">
        <v>58</v>
      </c>
      <c r="C113" s="11" t="s">
        <v>717</v>
      </c>
      <c r="D113" s="11" t="s">
        <v>717</v>
      </c>
      <c r="E113" s="84" t="s">
        <v>648</v>
      </c>
      <c r="F113" s="11" t="s">
        <v>728</v>
      </c>
      <c r="G113" s="11" t="s">
        <v>1296</v>
      </c>
      <c r="H113" s="87"/>
    </row>
    <row r="114" spans="1:8" ht="51" x14ac:dyDescent="0.25">
      <c r="A114" s="122"/>
      <c r="B114" s="122"/>
      <c r="C114" s="11" t="s">
        <v>720</v>
      </c>
      <c r="D114" s="11" t="s">
        <v>720</v>
      </c>
      <c r="E114" s="84" t="s">
        <v>721</v>
      </c>
      <c r="F114" s="11" t="s">
        <v>722</v>
      </c>
      <c r="G114" s="11" t="s">
        <v>723</v>
      </c>
      <c r="H114" s="87"/>
    </row>
    <row r="115" spans="1:8" ht="25.5" x14ac:dyDescent="0.25">
      <c r="A115" s="122"/>
      <c r="B115" s="123"/>
      <c r="C115" s="11" t="s">
        <v>1297</v>
      </c>
      <c r="D115" s="11" t="s">
        <v>1297</v>
      </c>
      <c r="E115" s="84" t="s">
        <v>1298</v>
      </c>
      <c r="F115" s="11" t="s">
        <v>1299</v>
      </c>
      <c r="G115" s="11" t="s">
        <v>1300</v>
      </c>
      <c r="H115" s="87"/>
    </row>
    <row r="116" spans="1:8" ht="51" x14ac:dyDescent="0.25">
      <c r="A116" s="122"/>
      <c r="B116" s="121" t="s">
        <v>59</v>
      </c>
      <c r="C116" s="11" t="s">
        <v>562</v>
      </c>
      <c r="D116" s="11" t="s">
        <v>562</v>
      </c>
      <c r="E116" s="84" t="s">
        <v>729</v>
      </c>
      <c r="F116" s="11" t="s">
        <v>730</v>
      </c>
      <c r="G116" s="11" t="s">
        <v>1301</v>
      </c>
      <c r="H116" s="87"/>
    </row>
    <row r="117" spans="1:8" ht="21" x14ac:dyDescent="0.25">
      <c r="A117" s="122"/>
      <c r="B117" s="123"/>
      <c r="C117" s="11" t="s">
        <v>463</v>
      </c>
      <c r="D117" s="11" t="s">
        <v>463</v>
      </c>
      <c r="E117" s="84" t="s">
        <v>729</v>
      </c>
      <c r="F117" s="11" t="s">
        <v>731</v>
      </c>
      <c r="G117" s="11" t="s">
        <v>1302</v>
      </c>
      <c r="H117" s="87"/>
    </row>
    <row r="118" spans="1:8" ht="21" x14ac:dyDescent="0.25">
      <c r="A118" s="122"/>
      <c r="B118" s="121" t="s">
        <v>60</v>
      </c>
      <c r="C118" s="11" t="s">
        <v>717</v>
      </c>
      <c r="D118" s="11" t="s">
        <v>717</v>
      </c>
      <c r="E118" s="84" t="s">
        <v>648</v>
      </c>
      <c r="F118" s="11" t="s">
        <v>732</v>
      </c>
      <c r="G118" s="11" t="s">
        <v>1303</v>
      </c>
      <c r="H118" s="87"/>
    </row>
    <row r="119" spans="1:8" ht="51" x14ac:dyDescent="0.25">
      <c r="A119" s="123"/>
      <c r="B119" s="123"/>
      <c r="C119" s="11" t="s">
        <v>720</v>
      </c>
      <c r="D119" s="11" t="s">
        <v>720</v>
      </c>
      <c r="E119" s="84" t="s">
        <v>721</v>
      </c>
      <c r="F119" s="11" t="s">
        <v>722</v>
      </c>
      <c r="G119" s="11" t="s">
        <v>1304</v>
      </c>
      <c r="H119" s="87"/>
    </row>
    <row r="120" spans="1:8" ht="63.75" x14ac:dyDescent="0.25">
      <c r="A120" s="121" t="s">
        <v>61</v>
      </c>
      <c r="B120" s="121" t="s">
        <v>62</v>
      </c>
      <c r="C120" s="11" t="s">
        <v>463</v>
      </c>
      <c r="D120" s="11" t="s">
        <v>733</v>
      </c>
      <c r="E120" s="84" t="s">
        <v>734</v>
      </c>
      <c r="F120" s="11" t="s">
        <v>724</v>
      </c>
      <c r="G120" s="11" t="s">
        <v>1305</v>
      </c>
      <c r="H120" s="87"/>
    </row>
    <row r="121" spans="1:8" ht="51" x14ac:dyDescent="0.25">
      <c r="A121" s="122"/>
      <c r="B121" s="122"/>
      <c r="C121" s="11" t="s">
        <v>562</v>
      </c>
      <c r="D121" s="11" t="s">
        <v>639</v>
      </c>
      <c r="E121" s="84" t="s">
        <v>737</v>
      </c>
      <c r="F121" s="11" t="s">
        <v>738</v>
      </c>
      <c r="G121" s="11" t="s">
        <v>1306</v>
      </c>
      <c r="H121" s="87"/>
    </row>
    <row r="122" spans="1:8" ht="25.5" x14ac:dyDescent="0.25">
      <c r="A122" s="122"/>
      <c r="B122" s="123"/>
      <c r="C122" s="11" t="s">
        <v>478</v>
      </c>
      <c r="D122" s="11" t="s">
        <v>735</v>
      </c>
      <c r="E122" s="84" t="s">
        <v>1307</v>
      </c>
      <c r="F122" s="11" t="s">
        <v>736</v>
      </c>
      <c r="G122" s="11" t="s">
        <v>1308</v>
      </c>
      <c r="H122" s="87"/>
    </row>
    <row r="123" spans="1:8" ht="51" x14ac:dyDescent="0.25">
      <c r="A123" s="122"/>
      <c r="B123" s="11" t="s">
        <v>63</v>
      </c>
      <c r="C123" s="11" t="s">
        <v>611</v>
      </c>
      <c r="D123" s="11" t="s">
        <v>1309</v>
      </c>
      <c r="E123" s="84" t="s">
        <v>678</v>
      </c>
      <c r="F123" s="11" t="s">
        <v>1310</v>
      </c>
      <c r="G123" s="11" t="s">
        <v>1310</v>
      </c>
      <c r="H123" s="87"/>
    </row>
    <row r="124" spans="1:8" ht="63.75" x14ac:dyDescent="0.25">
      <c r="A124" s="122"/>
      <c r="B124" s="121" t="s">
        <v>64</v>
      </c>
      <c r="C124" s="11" t="s">
        <v>463</v>
      </c>
      <c r="D124" s="11" t="s">
        <v>1311</v>
      </c>
      <c r="E124" s="84" t="s">
        <v>734</v>
      </c>
      <c r="F124" s="11" t="s">
        <v>724</v>
      </c>
      <c r="G124" s="11" t="s">
        <v>739</v>
      </c>
      <c r="H124" s="87"/>
    </row>
    <row r="125" spans="1:8" ht="51" x14ac:dyDescent="0.25">
      <c r="A125" s="122"/>
      <c r="B125" s="123"/>
      <c r="C125" s="11" t="s">
        <v>720</v>
      </c>
      <c r="D125" s="11" t="s">
        <v>1312</v>
      </c>
      <c r="E125" s="84" t="s">
        <v>1313</v>
      </c>
      <c r="F125" s="11" t="s">
        <v>738</v>
      </c>
      <c r="G125" s="11" t="s">
        <v>1314</v>
      </c>
      <c r="H125" s="87"/>
    </row>
    <row r="126" spans="1:8" ht="63.75" x14ac:dyDescent="0.25">
      <c r="A126" s="122"/>
      <c r="B126" s="121" t="s">
        <v>65</v>
      </c>
      <c r="C126" s="11" t="s">
        <v>463</v>
      </c>
      <c r="D126" s="11" t="s">
        <v>1311</v>
      </c>
      <c r="E126" s="84" t="s">
        <v>734</v>
      </c>
      <c r="F126" s="11" t="s">
        <v>724</v>
      </c>
      <c r="G126" s="11" t="s">
        <v>739</v>
      </c>
      <c r="H126" s="87"/>
    </row>
    <row r="127" spans="1:8" ht="51" x14ac:dyDescent="0.25">
      <c r="A127" s="123"/>
      <c r="B127" s="123"/>
      <c r="C127" s="11" t="s">
        <v>720</v>
      </c>
      <c r="D127" s="11" t="s">
        <v>1312</v>
      </c>
      <c r="E127" s="84" t="s">
        <v>1315</v>
      </c>
      <c r="F127" s="11" t="s">
        <v>1316</v>
      </c>
      <c r="G127" s="11" t="s">
        <v>1317</v>
      </c>
      <c r="H127" s="87"/>
    </row>
    <row r="128" spans="1:8" ht="51" x14ac:dyDescent="0.25">
      <c r="A128" s="121" t="s">
        <v>66</v>
      </c>
      <c r="B128" s="121" t="s">
        <v>67</v>
      </c>
      <c r="C128" s="11" t="s">
        <v>525</v>
      </c>
      <c r="D128" s="11" t="s">
        <v>742</v>
      </c>
      <c r="E128" s="84" t="s">
        <v>406</v>
      </c>
      <c r="F128" s="11" t="s">
        <v>526</v>
      </c>
      <c r="G128" s="11" t="s">
        <v>743</v>
      </c>
      <c r="H128" s="87"/>
    </row>
    <row r="129" spans="1:8" ht="52.5" x14ac:dyDescent="0.25">
      <c r="A129" s="122"/>
      <c r="B129" s="122"/>
      <c r="C129" s="11" t="s">
        <v>535</v>
      </c>
      <c r="D129" s="11" t="s">
        <v>744</v>
      </c>
      <c r="E129" s="84" t="s">
        <v>1318</v>
      </c>
      <c r="F129" s="11" t="s">
        <v>745</v>
      </c>
      <c r="G129" s="11" t="s">
        <v>746</v>
      </c>
      <c r="H129" s="87"/>
    </row>
    <row r="130" spans="1:8" ht="210" x14ac:dyDescent="0.25">
      <c r="A130" s="122"/>
      <c r="B130" s="122"/>
      <c r="C130" s="11" t="s">
        <v>562</v>
      </c>
      <c r="D130" s="11" t="s">
        <v>712</v>
      </c>
      <c r="E130" s="84" t="s">
        <v>1319</v>
      </c>
      <c r="F130" s="11" t="s">
        <v>546</v>
      </c>
      <c r="G130" s="11" t="s">
        <v>747</v>
      </c>
      <c r="H130" s="87"/>
    </row>
    <row r="131" spans="1:8" ht="210" x14ac:dyDescent="0.25">
      <c r="A131" s="122"/>
      <c r="B131" s="122"/>
      <c r="C131" s="11" t="s">
        <v>562</v>
      </c>
      <c r="D131" s="11" t="s">
        <v>712</v>
      </c>
      <c r="E131" s="84" t="s">
        <v>1319</v>
      </c>
      <c r="F131" s="11" t="s">
        <v>546</v>
      </c>
      <c r="G131" s="11" t="s">
        <v>747</v>
      </c>
      <c r="H131" s="87"/>
    </row>
    <row r="132" spans="1:8" ht="147" x14ac:dyDescent="0.25">
      <c r="A132" s="122"/>
      <c r="B132" s="122"/>
      <c r="C132" s="11" t="s">
        <v>426</v>
      </c>
      <c r="D132" s="11" t="s">
        <v>1320</v>
      </c>
      <c r="E132" s="84" t="s">
        <v>1321</v>
      </c>
      <c r="F132" s="11" t="s">
        <v>750</v>
      </c>
      <c r="G132" s="11" t="s">
        <v>751</v>
      </c>
      <c r="H132" s="87"/>
    </row>
    <row r="133" spans="1:8" ht="388.5" x14ac:dyDescent="0.25">
      <c r="A133" s="122"/>
      <c r="B133" s="122"/>
      <c r="C133" s="11" t="s">
        <v>466</v>
      </c>
      <c r="D133" s="11" t="s">
        <v>748</v>
      </c>
      <c r="E133" s="84" t="s">
        <v>1322</v>
      </c>
      <c r="F133" s="11" t="s">
        <v>527</v>
      </c>
      <c r="G133" s="11" t="s">
        <v>749</v>
      </c>
      <c r="H133" s="87"/>
    </row>
    <row r="134" spans="1:8" ht="283.5" x14ac:dyDescent="0.25">
      <c r="A134" s="122"/>
      <c r="B134" s="122"/>
      <c r="C134" s="11" t="s">
        <v>1323</v>
      </c>
      <c r="D134" s="11" t="s">
        <v>426</v>
      </c>
      <c r="E134" s="84" t="s">
        <v>1324</v>
      </c>
      <c r="F134" s="11" t="s">
        <v>524</v>
      </c>
      <c r="G134" s="11" t="s">
        <v>740</v>
      </c>
      <c r="H134" s="87"/>
    </row>
    <row r="135" spans="1:8" ht="51" x14ac:dyDescent="0.25">
      <c r="A135" s="122"/>
      <c r="B135" s="122"/>
      <c r="C135" s="11" t="s">
        <v>533</v>
      </c>
      <c r="D135" s="11" t="s">
        <v>712</v>
      </c>
      <c r="E135" s="84" t="s">
        <v>406</v>
      </c>
      <c r="F135" s="11" t="s">
        <v>546</v>
      </c>
      <c r="G135" s="11" t="s">
        <v>741</v>
      </c>
      <c r="H135" s="87"/>
    </row>
    <row r="136" spans="1:8" ht="51" x14ac:dyDescent="0.25">
      <c r="A136" s="122"/>
      <c r="B136" s="123"/>
      <c r="C136" s="11" t="s">
        <v>533</v>
      </c>
      <c r="D136" s="11" t="s">
        <v>712</v>
      </c>
      <c r="E136" s="84" t="s">
        <v>406</v>
      </c>
      <c r="F136" s="11" t="s">
        <v>546</v>
      </c>
      <c r="G136" s="11" t="s">
        <v>741</v>
      </c>
      <c r="H136" s="87"/>
    </row>
    <row r="137" spans="1:8" ht="38.25" x14ac:dyDescent="0.25">
      <c r="A137" s="122"/>
      <c r="B137" s="121" t="s">
        <v>68</v>
      </c>
      <c r="C137" s="11" t="s">
        <v>539</v>
      </c>
      <c r="D137" s="11" t="s">
        <v>1325</v>
      </c>
      <c r="E137" s="84" t="s">
        <v>1326</v>
      </c>
      <c r="F137" s="11" t="s">
        <v>540</v>
      </c>
      <c r="G137" s="11" t="s">
        <v>1327</v>
      </c>
      <c r="H137" s="87"/>
    </row>
    <row r="138" spans="1:8" ht="63.75" x14ac:dyDescent="0.25">
      <c r="A138" s="122"/>
      <c r="B138" s="122"/>
      <c r="C138" s="11" t="s">
        <v>433</v>
      </c>
      <c r="D138" s="11" t="s">
        <v>752</v>
      </c>
      <c r="E138" s="84" t="s">
        <v>1217</v>
      </c>
      <c r="F138" s="11" t="s">
        <v>538</v>
      </c>
      <c r="G138" s="11" t="s">
        <v>753</v>
      </c>
      <c r="H138" s="87"/>
    </row>
    <row r="139" spans="1:8" ht="51" x14ac:dyDescent="0.25">
      <c r="A139" s="122"/>
      <c r="B139" s="122"/>
      <c r="C139" s="11" t="s">
        <v>562</v>
      </c>
      <c r="D139" s="11" t="s">
        <v>754</v>
      </c>
      <c r="E139" s="84" t="s">
        <v>1268</v>
      </c>
      <c r="F139" s="11" t="s">
        <v>546</v>
      </c>
      <c r="G139" s="11" t="s">
        <v>755</v>
      </c>
      <c r="H139" s="87"/>
    </row>
    <row r="140" spans="1:8" ht="31.5" x14ac:dyDescent="0.25">
      <c r="A140" s="122"/>
      <c r="B140" s="123"/>
      <c r="C140" s="11" t="s">
        <v>466</v>
      </c>
      <c r="D140" s="11" t="s">
        <v>756</v>
      </c>
      <c r="E140" s="84" t="s">
        <v>757</v>
      </c>
      <c r="F140" s="11" t="s">
        <v>541</v>
      </c>
      <c r="G140" s="11" t="s">
        <v>758</v>
      </c>
      <c r="H140" s="87"/>
    </row>
    <row r="141" spans="1:8" ht="38.25" x14ac:dyDescent="0.25">
      <c r="A141" s="122"/>
      <c r="B141" s="11" t="s">
        <v>69</v>
      </c>
      <c r="C141" s="11" t="s">
        <v>759</v>
      </c>
      <c r="D141" s="11" t="s">
        <v>1328</v>
      </c>
      <c r="E141" s="84" t="s">
        <v>760</v>
      </c>
      <c r="F141" s="11" t="s">
        <v>761</v>
      </c>
      <c r="G141" s="11" t="s">
        <v>762</v>
      </c>
      <c r="H141" s="87"/>
    </row>
    <row r="142" spans="1:8" ht="42" x14ac:dyDescent="0.25">
      <c r="A142" s="122"/>
      <c r="B142" s="121" t="s">
        <v>70</v>
      </c>
      <c r="C142" s="11" t="s">
        <v>466</v>
      </c>
      <c r="D142" s="11" t="s">
        <v>769</v>
      </c>
      <c r="E142" s="84" t="s">
        <v>1329</v>
      </c>
      <c r="F142" s="11" t="s">
        <v>1330</v>
      </c>
      <c r="G142" s="11" t="s">
        <v>770</v>
      </c>
      <c r="H142" s="87"/>
    </row>
    <row r="143" spans="1:8" ht="89.25" x14ac:dyDescent="0.25">
      <c r="A143" s="122"/>
      <c r="B143" s="122"/>
      <c r="C143" s="11" t="s">
        <v>525</v>
      </c>
      <c r="D143" s="11" t="s">
        <v>763</v>
      </c>
      <c r="E143" s="84" t="s">
        <v>764</v>
      </c>
      <c r="F143" s="11" t="s">
        <v>1331</v>
      </c>
      <c r="G143" s="11" t="s">
        <v>765</v>
      </c>
      <c r="H143" s="87"/>
    </row>
    <row r="144" spans="1:8" ht="51" x14ac:dyDescent="0.25">
      <c r="A144" s="123"/>
      <c r="B144" s="123"/>
      <c r="C144" s="11" t="s">
        <v>545</v>
      </c>
      <c r="D144" s="11" t="s">
        <v>766</v>
      </c>
      <c r="E144" s="84" t="s">
        <v>760</v>
      </c>
      <c r="F144" s="11" t="s">
        <v>767</v>
      </c>
      <c r="G144" s="11" t="s">
        <v>768</v>
      </c>
      <c r="H144" s="87"/>
    </row>
    <row r="145" spans="1:8" ht="63.75" x14ac:dyDescent="0.25">
      <c r="A145" s="121" t="s">
        <v>71</v>
      </c>
      <c r="B145" s="121" t="s">
        <v>72</v>
      </c>
      <c r="C145" s="11" t="s">
        <v>1332</v>
      </c>
      <c r="D145" s="11" t="s">
        <v>1333</v>
      </c>
      <c r="E145" s="84" t="s">
        <v>774</v>
      </c>
      <c r="F145" s="11" t="s">
        <v>775</v>
      </c>
      <c r="G145" s="11" t="s">
        <v>776</v>
      </c>
      <c r="H145" s="87"/>
    </row>
    <row r="146" spans="1:8" ht="51" x14ac:dyDescent="0.25">
      <c r="A146" s="122"/>
      <c r="B146" s="122"/>
      <c r="C146" s="11" t="s">
        <v>1332</v>
      </c>
      <c r="D146" s="11" t="s">
        <v>1334</v>
      </c>
      <c r="E146" s="84" t="s">
        <v>771</v>
      </c>
      <c r="F146" s="11" t="s">
        <v>553</v>
      </c>
      <c r="G146" s="11" t="s">
        <v>772</v>
      </c>
      <c r="H146" s="87"/>
    </row>
    <row r="147" spans="1:8" ht="38.25" x14ac:dyDescent="0.25">
      <c r="A147" s="122"/>
      <c r="B147" s="123"/>
      <c r="C147" s="11" t="s">
        <v>1332</v>
      </c>
      <c r="D147" s="11" t="s">
        <v>1335</v>
      </c>
      <c r="E147" s="84" t="s">
        <v>773</v>
      </c>
      <c r="F147" s="11" t="s">
        <v>553</v>
      </c>
      <c r="G147" s="11" t="s">
        <v>772</v>
      </c>
      <c r="H147" s="87"/>
    </row>
    <row r="148" spans="1:8" ht="25.5" x14ac:dyDescent="0.25">
      <c r="A148" s="122"/>
      <c r="B148" s="121" t="s">
        <v>73</v>
      </c>
      <c r="C148" s="11" t="s">
        <v>463</v>
      </c>
      <c r="D148" s="11" t="s">
        <v>777</v>
      </c>
      <c r="E148" s="84" t="s">
        <v>778</v>
      </c>
      <c r="F148" s="11" t="s">
        <v>779</v>
      </c>
      <c r="G148" s="11" t="s">
        <v>1336</v>
      </c>
      <c r="H148" s="87"/>
    </row>
    <row r="149" spans="1:8" ht="51" x14ac:dyDescent="0.25">
      <c r="A149" s="122"/>
      <c r="B149" s="122"/>
      <c r="C149" s="11" t="s">
        <v>545</v>
      </c>
      <c r="D149" s="11" t="s">
        <v>754</v>
      </c>
      <c r="E149" s="84" t="s">
        <v>778</v>
      </c>
      <c r="F149" s="11" t="s">
        <v>722</v>
      </c>
      <c r="G149" s="11" t="s">
        <v>1337</v>
      </c>
      <c r="H149" s="87"/>
    </row>
    <row r="150" spans="1:8" ht="25.5" x14ac:dyDescent="0.25">
      <c r="A150" s="122"/>
      <c r="B150" s="122"/>
      <c r="C150" s="11" t="s">
        <v>661</v>
      </c>
      <c r="D150" s="11" t="s">
        <v>275</v>
      </c>
      <c r="E150" s="84" t="s">
        <v>1338</v>
      </c>
      <c r="F150" s="11" t="s">
        <v>780</v>
      </c>
      <c r="G150" s="11" t="s">
        <v>1339</v>
      </c>
      <c r="H150" s="87"/>
    </row>
    <row r="151" spans="1:8" x14ac:dyDescent="0.25">
      <c r="A151" s="122"/>
      <c r="B151" s="123"/>
      <c r="C151" s="11" t="s">
        <v>449</v>
      </c>
      <c r="D151" s="11" t="s">
        <v>449</v>
      </c>
      <c r="E151" s="84" t="s">
        <v>778</v>
      </c>
      <c r="F151" s="11" t="s">
        <v>722</v>
      </c>
      <c r="G151" s="11" t="s">
        <v>1340</v>
      </c>
      <c r="H151" s="87"/>
    </row>
    <row r="152" spans="1:8" ht="63.75" x14ac:dyDescent="0.25">
      <c r="A152" s="122"/>
      <c r="B152" s="11" t="s">
        <v>74</v>
      </c>
      <c r="C152" s="11" t="s">
        <v>1341</v>
      </c>
      <c r="D152" s="11" t="s">
        <v>1342</v>
      </c>
      <c r="E152" s="84" t="s">
        <v>1343</v>
      </c>
      <c r="F152" s="11" t="s">
        <v>732</v>
      </c>
      <c r="G152" s="11" t="s">
        <v>1174</v>
      </c>
      <c r="H152" s="87"/>
    </row>
    <row r="153" spans="1:8" ht="231" x14ac:dyDescent="0.25">
      <c r="A153" s="122"/>
      <c r="B153" s="121" t="s">
        <v>75</v>
      </c>
      <c r="C153" s="11" t="s">
        <v>463</v>
      </c>
      <c r="D153" s="11" t="s">
        <v>781</v>
      </c>
      <c r="E153" s="84" t="s">
        <v>1344</v>
      </c>
      <c r="F153" s="11" t="s">
        <v>782</v>
      </c>
      <c r="G153" s="11" t="s">
        <v>1345</v>
      </c>
      <c r="H153" s="87"/>
    </row>
    <row r="154" spans="1:8" ht="84" x14ac:dyDescent="0.25">
      <c r="A154" s="122"/>
      <c r="B154" s="122"/>
      <c r="C154" s="11" t="s">
        <v>783</v>
      </c>
      <c r="D154" s="11" t="s">
        <v>784</v>
      </c>
      <c r="E154" s="84" t="s">
        <v>1346</v>
      </c>
      <c r="F154" s="11" t="s">
        <v>785</v>
      </c>
      <c r="G154" s="11" t="s">
        <v>1347</v>
      </c>
      <c r="H154" s="87"/>
    </row>
    <row r="155" spans="1:8" ht="231" x14ac:dyDescent="0.25">
      <c r="A155" s="122"/>
      <c r="B155" s="123"/>
      <c r="C155" s="11" t="s">
        <v>562</v>
      </c>
      <c r="D155" s="11" t="s">
        <v>786</v>
      </c>
      <c r="E155" s="84" t="s">
        <v>1348</v>
      </c>
      <c r="F155" s="11" t="s">
        <v>787</v>
      </c>
      <c r="G155" s="11" t="s">
        <v>1349</v>
      </c>
      <c r="H155" s="87"/>
    </row>
    <row r="156" spans="1:8" ht="42" x14ac:dyDescent="0.25">
      <c r="A156" s="122"/>
      <c r="B156" s="121" t="s">
        <v>76</v>
      </c>
      <c r="C156" s="11" t="s">
        <v>661</v>
      </c>
      <c r="D156" s="11" t="s">
        <v>790</v>
      </c>
      <c r="E156" s="84" t="s">
        <v>789</v>
      </c>
      <c r="F156" s="11" t="s">
        <v>1350</v>
      </c>
      <c r="G156" s="11" t="s">
        <v>1351</v>
      </c>
      <c r="H156" s="87"/>
    </row>
    <row r="157" spans="1:8" ht="51" x14ac:dyDescent="0.25">
      <c r="A157" s="122"/>
      <c r="B157" s="123"/>
      <c r="C157" s="11" t="s">
        <v>611</v>
      </c>
      <c r="D157" s="11" t="s">
        <v>788</v>
      </c>
      <c r="E157" s="84" t="s">
        <v>789</v>
      </c>
      <c r="F157" s="11" t="s">
        <v>580</v>
      </c>
      <c r="G157" s="11" t="s">
        <v>1352</v>
      </c>
      <c r="H157" s="87"/>
    </row>
    <row r="158" spans="1:8" ht="38.25" x14ac:dyDescent="0.25">
      <c r="A158" s="122"/>
      <c r="B158" s="121" t="s">
        <v>77</v>
      </c>
      <c r="C158" s="11" t="s">
        <v>1353</v>
      </c>
      <c r="D158" s="11" t="s">
        <v>1354</v>
      </c>
      <c r="E158" s="84" t="s">
        <v>791</v>
      </c>
      <c r="F158" s="11" t="s">
        <v>792</v>
      </c>
      <c r="G158" s="11" t="s">
        <v>1355</v>
      </c>
      <c r="H158" s="87"/>
    </row>
    <row r="159" spans="1:8" ht="63.75" x14ac:dyDescent="0.25">
      <c r="A159" s="123"/>
      <c r="B159" s="123"/>
      <c r="C159" s="11" t="s">
        <v>463</v>
      </c>
      <c r="D159" s="11" t="s">
        <v>1356</v>
      </c>
      <c r="E159" s="84" t="s">
        <v>1357</v>
      </c>
      <c r="F159" s="11" t="s">
        <v>638</v>
      </c>
      <c r="G159" s="11" t="s">
        <v>1358</v>
      </c>
      <c r="H159" s="87"/>
    </row>
    <row r="160" spans="1:8" x14ac:dyDescent="0.25">
      <c r="A160" s="121" t="s">
        <v>78</v>
      </c>
      <c r="B160" s="121" t="s">
        <v>79</v>
      </c>
      <c r="C160" s="11" t="s">
        <v>585</v>
      </c>
      <c r="D160" s="11" t="s">
        <v>585</v>
      </c>
      <c r="E160" s="84" t="s">
        <v>1359</v>
      </c>
      <c r="F160" s="11" t="s">
        <v>575</v>
      </c>
      <c r="G160" s="11" t="s">
        <v>1360</v>
      </c>
      <c r="H160" s="87"/>
    </row>
    <row r="161" spans="1:8" ht="25.5" x14ac:dyDescent="0.25">
      <c r="A161" s="122"/>
      <c r="B161" s="122"/>
      <c r="C161" s="11" t="s">
        <v>576</v>
      </c>
      <c r="D161" s="11" t="s">
        <v>1361</v>
      </c>
      <c r="E161" s="84" t="s">
        <v>1359</v>
      </c>
      <c r="F161" s="11" t="s">
        <v>577</v>
      </c>
      <c r="G161" s="11" t="s">
        <v>1362</v>
      </c>
      <c r="H161" s="87"/>
    </row>
    <row r="162" spans="1:8" x14ac:dyDescent="0.25">
      <c r="A162" s="122"/>
      <c r="B162" s="122"/>
      <c r="C162" s="11" t="s">
        <v>1363</v>
      </c>
      <c r="D162" s="11" t="s">
        <v>1363</v>
      </c>
      <c r="E162" s="84" t="s">
        <v>1359</v>
      </c>
      <c r="F162" s="11" t="s">
        <v>573</v>
      </c>
      <c r="G162" s="11" t="s">
        <v>793</v>
      </c>
      <c r="H162" s="87"/>
    </row>
    <row r="163" spans="1:8" x14ac:dyDescent="0.25">
      <c r="A163" s="122"/>
      <c r="B163" s="122"/>
      <c r="C163" s="11" t="s">
        <v>1364</v>
      </c>
      <c r="D163" s="11" t="s">
        <v>1364</v>
      </c>
      <c r="E163" s="84" t="s">
        <v>628</v>
      </c>
      <c r="F163" s="11" t="s">
        <v>795</v>
      </c>
      <c r="G163" s="11" t="s">
        <v>1365</v>
      </c>
      <c r="H163" s="87"/>
    </row>
    <row r="164" spans="1:8" ht="25.5" x14ac:dyDescent="0.25">
      <c r="A164" s="122"/>
      <c r="B164" s="123"/>
      <c r="C164" s="11" t="s">
        <v>794</v>
      </c>
      <c r="D164" s="11" t="s">
        <v>1366</v>
      </c>
      <c r="E164" s="84" t="s">
        <v>1359</v>
      </c>
      <c r="F164" s="11" t="s">
        <v>572</v>
      </c>
      <c r="G164" s="11" t="s">
        <v>1367</v>
      </c>
      <c r="H164" s="87"/>
    </row>
    <row r="165" spans="1:8" ht="25.5" x14ac:dyDescent="0.25">
      <c r="A165" s="122"/>
      <c r="B165" s="121" t="s">
        <v>80</v>
      </c>
      <c r="C165" s="11" t="s">
        <v>1368</v>
      </c>
      <c r="D165" s="11" t="s">
        <v>1428</v>
      </c>
      <c r="E165" s="84" t="s">
        <v>628</v>
      </c>
      <c r="F165" s="80">
        <v>41769</v>
      </c>
      <c r="G165" s="11" t="s">
        <v>1430</v>
      </c>
      <c r="H165" s="87"/>
    </row>
    <row r="166" spans="1:8" ht="25.5" x14ac:dyDescent="0.25">
      <c r="A166" s="122"/>
      <c r="B166" s="122"/>
      <c r="C166" s="11" t="s">
        <v>661</v>
      </c>
      <c r="D166" s="11" t="s">
        <v>548</v>
      </c>
      <c r="E166" s="84" t="s">
        <v>1429</v>
      </c>
      <c r="F166" s="80">
        <v>40858</v>
      </c>
      <c r="G166" s="11" t="s">
        <v>1430</v>
      </c>
      <c r="H166" s="87"/>
    </row>
    <row r="167" spans="1:8" ht="51" x14ac:dyDescent="0.25">
      <c r="A167" s="122"/>
      <c r="B167" s="123"/>
      <c r="C167" s="11" t="s">
        <v>545</v>
      </c>
      <c r="D167" s="11" t="s">
        <v>707</v>
      </c>
      <c r="E167" s="84" t="s">
        <v>628</v>
      </c>
      <c r="F167" s="80">
        <v>41555</v>
      </c>
      <c r="G167" s="11" t="s">
        <v>1430</v>
      </c>
      <c r="H167" s="87"/>
    </row>
    <row r="168" spans="1:8" ht="51" x14ac:dyDescent="0.25">
      <c r="A168" s="122"/>
      <c r="B168" s="121" t="s">
        <v>81</v>
      </c>
      <c r="C168" s="11" t="s">
        <v>1368</v>
      </c>
      <c r="D168" s="11" t="s">
        <v>1369</v>
      </c>
      <c r="E168" s="84" t="s">
        <v>1370</v>
      </c>
      <c r="F168" s="11" t="s">
        <v>796</v>
      </c>
      <c r="G168" s="11" t="s">
        <v>1371</v>
      </c>
      <c r="H168" s="87"/>
    </row>
    <row r="169" spans="1:8" ht="51" x14ac:dyDescent="0.25">
      <c r="A169" s="122"/>
      <c r="B169" s="123"/>
      <c r="C169" s="11" t="s">
        <v>562</v>
      </c>
      <c r="D169" s="11" t="s">
        <v>639</v>
      </c>
      <c r="E169" s="84" t="s">
        <v>628</v>
      </c>
      <c r="F169" s="11" t="s">
        <v>787</v>
      </c>
      <c r="G169" s="11" t="s">
        <v>1372</v>
      </c>
      <c r="H169" s="87"/>
    </row>
    <row r="170" spans="1:8" ht="38.25" x14ac:dyDescent="0.25">
      <c r="A170" s="122"/>
      <c r="B170" s="121" t="s">
        <v>82</v>
      </c>
      <c r="C170" s="11" t="s">
        <v>1373</v>
      </c>
      <c r="D170" s="11" t="s">
        <v>466</v>
      </c>
      <c r="E170" s="84" t="s">
        <v>1374</v>
      </c>
      <c r="F170" s="11" t="s">
        <v>808</v>
      </c>
      <c r="G170" s="11" t="s">
        <v>1375</v>
      </c>
      <c r="H170" s="87"/>
    </row>
    <row r="171" spans="1:8" ht="38.25" x14ac:dyDescent="0.25">
      <c r="A171" s="122"/>
      <c r="B171" s="122"/>
      <c r="C171" s="11" t="s">
        <v>1373</v>
      </c>
      <c r="D171" s="11" t="s">
        <v>801</v>
      </c>
      <c r="E171" s="84" t="s">
        <v>628</v>
      </c>
      <c r="F171" s="11" t="s">
        <v>802</v>
      </c>
      <c r="G171" s="11" t="s">
        <v>1376</v>
      </c>
      <c r="H171" s="87"/>
    </row>
    <row r="172" spans="1:8" ht="38.25" x14ac:dyDescent="0.25">
      <c r="A172" s="122"/>
      <c r="B172" s="122"/>
      <c r="C172" s="11" t="s">
        <v>1373</v>
      </c>
      <c r="D172" s="11" t="s">
        <v>515</v>
      </c>
      <c r="E172" s="84" t="s">
        <v>803</v>
      </c>
      <c r="F172" s="11" t="s">
        <v>804</v>
      </c>
      <c r="G172" s="11" t="s">
        <v>805</v>
      </c>
      <c r="H172" s="87"/>
    </row>
    <row r="173" spans="1:8" ht="38.25" x14ac:dyDescent="0.25">
      <c r="A173" s="122"/>
      <c r="B173" s="122"/>
      <c r="C173" s="11" t="s">
        <v>1373</v>
      </c>
      <c r="D173" s="11" t="s">
        <v>274</v>
      </c>
      <c r="E173" s="84" t="s">
        <v>797</v>
      </c>
      <c r="F173" s="11" t="s">
        <v>798</v>
      </c>
      <c r="G173" s="11" t="s">
        <v>805</v>
      </c>
      <c r="H173" s="87"/>
    </row>
    <row r="174" spans="1:8" ht="38.25" x14ac:dyDescent="0.25">
      <c r="A174" s="122"/>
      <c r="B174" s="122"/>
      <c r="C174" s="11" t="s">
        <v>1373</v>
      </c>
      <c r="D174" s="11" t="s">
        <v>245</v>
      </c>
      <c r="E174" s="84" t="s">
        <v>799</v>
      </c>
      <c r="F174" s="11" t="s">
        <v>1377</v>
      </c>
      <c r="G174" s="11" t="s">
        <v>1378</v>
      </c>
      <c r="H174" s="87"/>
    </row>
    <row r="175" spans="1:8" ht="38.25" x14ac:dyDescent="0.25">
      <c r="A175" s="122"/>
      <c r="B175" s="122"/>
      <c r="C175" s="11" t="s">
        <v>1373</v>
      </c>
      <c r="D175" s="11" t="s">
        <v>1142</v>
      </c>
      <c r="E175" s="84" t="s">
        <v>800</v>
      </c>
      <c r="F175" s="11" t="s">
        <v>1379</v>
      </c>
      <c r="G175" s="11" t="s">
        <v>1380</v>
      </c>
      <c r="H175" s="87"/>
    </row>
    <row r="176" spans="1:8" ht="38.25" x14ac:dyDescent="0.25">
      <c r="A176" s="122"/>
      <c r="B176" s="122"/>
      <c r="C176" s="11" t="s">
        <v>1373</v>
      </c>
      <c r="D176" s="11" t="s">
        <v>468</v>
      </c>
      <c r="E176" s="84" t="s">
        <v>803</v>
      </c>
      <c r="F176" s="11" t="s">
        <v>1381</v>
      </c>
      <c r="G176" s="11" t="s">
        <v>1382</v>
      </c>
      <c r="H176" s="87"/>
    </row>
    <row r="177" spans="1:8" ht="38.25" x14ac:dyDescent="0.25">
      <c r="A177" s="122"/>
      <c r="B177" s="122"/>
      <c r="C177" s="11" t="s">
        <v>1373</v>
      </c>
      <c r="D177" s="11" t="s">
        <v>274</v>
      </c>
      <c r="E177" s="84" t="s">
        <v>293</v>
      </c>
      <c r="F177" s="11" t="s">
        <v>807</v>
      </c>
      <c r="G177" s="11" t="s">
        <v>1383</v>
      </c>
      <c r="H177" s="87"/>
    </row>
    <row r="178" spans="1:8" ht="38.25" x14ac:dyDescent="0.25">
      <c r="A178" s="122"/>
      <c r="B178" s="123"/>
      <c r="C178" s="11" t="s">
        <v>1373</v>
      </c>
      <c r="D178" s="11" t="s">
        <v>245</v>
      </c>
      <c r="E178" s="84" t="s">
        <v>1384</v>
      </c>
      <c r="F178" s="11" t="s">
        <v>1385</v>
      </c>
      <c r="G178" s="11" t="s">
        <v>1386</v>
      </c>
      <c r="H178" s="87"/>
    </row>
    <row r="179" spans="1:8" ht="25.5" x14ac:dyDescent="0.25">
      <c r="A179" s="122"/>
      <c r="B179" s="121" t="s">
        <v>83</v>
      </c>
      <c r="C179" s="11" t="s">
        <v>1387</v>
      </c>
      <c r="D179" s="11" t="s">
        <v>1387</v>
      </c>
      <c r="E179" s="84" t="s">
        <v>1388</v>
      </c>
      <c r="F179" s="11" t="s">
        <v>1149</v>
      </c>
      <c r="G179" s="11" t="s">
        <v>1389</v>
      </c>
      <c r="H179" s="87"/>
    </row>
    <row r="180" spans="1:8" ht="51" x14ac:dyDescent="0.25">
      <c r="A180" s="122"/>
      <c r="B180" s="123"/>
      <c r="C180" s="11" t="s">
        <v>611</v>
      </c>
      <c r="D180" s="11" t="s">
        <v>1390</v>
      </c>
      <c r="E180" s="84" t="s">
        <v>628</v>
      </c>
      <c r="F180" s="11" t="s">
        <v>1148</v>
      </c>
      <c r="G180" s="11" t="s">
        <v>1391</v>
      </c>
      <c r="H180" s="87"/>
    </row>
    <row r="181" spans="1:8" ht="31.5" x14ac:dyDescent="0.25">
      <c r="A181" s="122"/>
      <c r="B181" s="121" t="s">
        <v>84</v>
      </c>
      <c r="C181" s="11" t="s">
        <v>783</v>
      </c>
      <c r="D181" s="11" t="s">
        <v>1392</v>
      </c>
      <c r="E181" s="84" t="s">
        <v>1393</v>
      </c>
      <c r="F181" s="11" t="s">
        <v>512</v>
      </c>
      <c r="G181" s="11" t="s">
        <v>1394</v>
      </c>
      <c r="H181" s="87"/>
    </row>
    <row r="182" spans="1:8" ht="63.75" x14ac:dyDescent="0.25">
      <c r="A182" s="122"/>
      <c r="B182" s="122"/>
      <c r="C182" s="11" t="s">
        <v>809</v>
      </c>
      <c r="D182" s="11" t="s">
        <v>810</v>
      </c>
      <c r="E182" s="84" t="s">
        <v>811</v>
      </c>
      <c r="F182" s="11" t="s">
        <v>1395</v>
      </c>
      <c r="G182" s="11" t="s">
        <v>1396</v>
      </c>
      <c r="H182" s="87"/>
    </row>
    <row r="183" spans="1:8" ht="51" x14ac:dyDescent="0.25">
      <c r="A183" s="122"/>
      <c r="B183" s="123"/>
      <c r="C183" s="11" t="s">
        <v>1397</v>
      </c>
      <c r="D183" s="11" t="s">
        <v>812</v>
      </c>
      <c r="E183" s="84" t="s">
        <v>628</v>
      </c>
      <c r="F183" s="11" t="s">
        <v>668</v>
      </c>
      <c r="G183" s="11" t="s">
        <v>1398</v>
      </c>
      <c r="H183" s="87"/>
    </row>
    <row r="184" spans="1:8" ht="63.75" x14ac:dyDescent="0.25">
      <c r="A184" s="122"/>
      <c r="B184" s="121" t="s">
        <v>85</v>
      </c>
      <c r="C184" s="11" t="s">
        <v>433</v>
      </c>
      <c r="D184" s="11" t="s">
        <v>1399</v>
      </c>
      <c r="E184" s="84" t="s">
        <v>1400</v>
      </c>
      <c r="F184" s="11" t="s">
        <v>1401</v>
      </c>
      <c r="G184" s="11" t="s">
        <v>1402</v>
      </c>
      <c r="H184" s="87"/>
    </row>
    <row r="185" spans="1:8" ht="38.25" x14ac:dyDescent="0.25">
      <c r="A185" s="122"/>
      <c r="B185" s="123"/>
      <c r="C185" s="11" t="s">
        <v>1403</v>
      </c>
      <c r="D185" s="11" t="s">
        <v>639</v>
      </c>
      <c r="E185" s="84" t="s">
        <v>1404</v>
      </c>
      <c r="F185" s="11" t="s">
        <v>88</v>
      </c>
      <c r="G185" s="11" t="s">
        <v>1405</v>
      </c>
      <c r="H185" s="87"/>
    </row>
    <row r="186" spans="1:8" ht="51" x14ac:dyDescent="0.25">
      <c r="A186" s="122"/>
      <c r="B186" s="121" t="s">
        <v>86</v>
      </c>
      <c r="C186" s="11" t="s">
        <v>562</v>
      </c>
      <c r="D186" s="11" t="s">
        <v>562</v>
      </c>
      <c r="E186" s="84" t="s">
        <v>816</v>
      </c>
      <c r="F186" s="11" t="s">
        <v>550</v>
      </c>
      <c r="G186" s="11" t="s">
        <v>1406</v>
      </c>
      <c r="H186" s="87"/>
    </row>
    <row r="187" spans="1:8" ht="21" x14ac:dyDescent="0.25">
      <c r="A187" s="122"/>
      <c r="B187" s="122"/>
      <c r="C187" s="11" t="s">
        <v>815</v>
      </c>
      <c r="D187" s="11" t="s">
        <v>815</v>
      </c>
      <c r="E187" s="84" t="s">
        <v>816</v>
      </c>
      <c r="F187" s="11" t="s">
        <v>594</v>
      </c>
      <c r="G187" s="11" t="s">
        <v>1407</v>
      </c>
      <c r="H187" s="87"/>
    </row>
    <row r="188" spans="1:8" ht="38.25" x14ac:dyDescent="0.25">
      <c r="A188" s="122"/>
      <c r="B188" s="122"/>
      <c r="C188" s="11" t="s">
        <v>1408</v>
      </c>
      <c r="D188" s="11" t="s">
        <v>1408</v>
      </c>
      <c r="E188" s="84" t="s">
        <v>1409</v>
      </c>
      <c r="F188" s="11" t="s">
        <v>669</v>
      </c>
      <c r="G188" s="11" t="s">
        <v>1410</v>
      </c>
      <c r="H188" s="87"/>
    </row>
    <row r="189" spans="1:8" ht="25.5" x14ac:dyDescent="0.25">
      <c r="A189" s="122"/>
      <c r="B189" s="122"/>
      <c r="C189" s="11" t="s">
        <v>813</v>
      </c>
      <c r="D189" s="11" t="s">
        <v>813</v>
      </c>
      <c r="E189" s="84" t="s">
        <v>814</v>
      </c>
      <c r="F189" s="11" t="s">
        <v>495</v>
      </c>
      <c r="G189" s="11" t="s">
        <v>1411</v>
      </c>
      <c r="H189" s="87"/>
    </row>
    <row r="190" spans="1:8" ht="25.5" x14ac:dyDescent="0.25">
      <c r="A190" s="122"/>
      <c r="B190" s="122"/>
      <c r="C190" s="11" t="s">
        <v>595</v>
      </c>
      <c r="D190" s="11" t="s">
        <v>595</v>
      </c>
      <c r="E190" s="84" t="s">
        <v>814</v>
      </c>
      <c r="F190" s="11" t="s">
        <v>495</v>
      </c>
      <c r="G190" s="11" t="s">
        <v>1411</v>
      </c>
      <c r="H190" s="87"/>
    </row>
    <row r="191" spans="1:8" x14ac:dyDescent="0.25">
      <c r="A191" s="122"/>
      <c r="B191" s="122"/>
      <c r="C191" s="11" t="s">
        <v>670</v>
      </c>
      <c r="D191" s="11" t="s">
        <v>670</v>
      </c>
      <c r="E191" s="84" t="s">
        <v>689</v>
      </c>
      <c r="F191" s="11" t="s">
        <v>1412</v>
      </c>
      <c r="G191" s="11" t="s">
        <v>1413</v>
      </c>
      <c r="H191" s="87"/>
    </row>
    <row r="192" spans="1:8" x14ac:dyDescent="0.25">
      <c r="A192" s="123"/>
      <c r="B192" s="123"/>
      <c r="C192" s="11" t="s">
        <v>670</v>
      </c>
      <c r="D192" s="11" t="s">
        <v>670</v>
      </c>
      <c r="E192" s="84" t="s">
        <v>689</v>
      </c>
      <c r="F192" s="11" t="s">
        <v>1414</v>
      </c>
      <c r="G192" s="11" t="s">
        <v>1415</v>
      </c>
      <c r="H192" s="87"/>
    </row>
    <row r="193" spans="1:8" x14ac:dyDescent="0.25">
      <c r="A193" s="181" t="s">
        <v>1</v>
      </c>
      <c r="B193" s="181"/>
      <c r="C193" s="181"/>
      <c r="D193" s="181"/>
      <c r="E193" s="181"/>
      <c r="F193" s="181"/>
      <c r="G193" s="181"/>
      <c r="H193" s="181"/>
    </row>
  </sheetData>
  <mergeCells count="63">
    <mergeCell ref="A193:H193"/>
    <mergeCell ref="B24:B25"/>
    <mergeCell ref="B49:B51"/>
    <mergeCell ref="B165:B167"/>
    <mergeCell ref="A160:A192"/>
    <mergeCell ref="B160:B164"/>
    <mergeCell ref="B168:B169"/>
    <mergeCell ref="B170:B178"/>
    <mergeCell ref="B179:B180"/>
    <mergeCell ref="B181:B183"/>
    <mergeCell ref="B184:B185"/>
    <mergeCell ref="B186:B192"/>
    <mergeCell ref="A145:A159"/>
    <mergeCell ref="B145:B147"/>
    <mergeCell ref="B148:B151"/>
    <mergeCell ref="B153:B155"/>
    <mergeCell ref="B156:B157"/>
    <mergeCell ref="B158:B159"/>
    <mergeCell ref="A120:A127"/>
    <mergeCell ref="B120:B122"/>
    <mergeCell ref="B124:B125"/>
    <mergeCell ref="B126:B127"/>
    <mergeCell ref="A128:A144"/>
    <mergeCell ref="B128:B136"/>
    <mergeCell ref="B137:B140"/>
    <mergeCell ref="B142:B144"/>
    <mergeCell ref="A105:A119"/>
    <mergeCell ref="B105:B106"/>
    <mergeCell ref="B107:B108"/>
    <mergeCell ref="B109:B110"/>
    <mergeCell ref="B111:B112"/>
    <mergeCell ref="B113:B115"/>
    <mergeCell ref="B116:B117"/>
    <mergeCell ref="B118:B119"/>
    <mergeCell ref="A83:A104"/>
    <mergeCell ref="B83:B88"/>
    <mergeCell ref="B89:B90"/>
    <mergeCell ref="B91:B99"/>
    <mergeCell ref="B101:B102"/>
    <mergeCell ref="B103:B104"/>
    <mergeCell ref="A53:A82"/>
    <mergeCell ref="B53:B58"/>
    <mergeCell ref="B59:B64"/>
    <mergeCell ref="B65:B70"/>
    <mergeCell ref="B71:B76"/>
    <mergeCell ref="B77:B82"/>
    <mergeCell ref="A35:A52"/>
    <mergeCell ref="B35:B36"/>
    <mergeCell ref="B37:B39"/>
    <mergeCell ref="B40:B41"/>
    <mergeCell ref="B42:B43"/>
    <mergeCell ref="B44:B48"/>
    <mergeCell ref="A22:A34"/>
    <mergeCell ref="B22:B23"/>
    <mergeCell ref="B26:B27"/>
    <mergeCell ref="B28:B30"/>
    <mergeCell ref="B32:B34"/>
    <mergeCell ref="A1:H1"/>
    <mergeCell ref="A2:H2"/>
    <mergeCell ref="A4:A21"/>
    <mergeCell ref="B4:B8"/>
    <mergeCell ref="B11:B17"/>
    <mergeCell ref="B20:B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showGridLines="0" workbookViewId="0">
      <pane xSplit="2" ySplit="4" topLeftCell="C5" activePane="bottomRight" state="frozen"/>
      <selection pane="topRight" activeCell="C1" sqref="C1"/>
      <selection pane="bottomLeft" activeCell="A5" sqref="A5"/>
      <selection pane="bottomRight" sqref="A1:W1"/>
    </sheetView>
  </sheetViews>
  <sheetFormatPr defaultRowHeight="15" x14ac:dyDescent="0.25"/>
  <cols>
    <col min="1" max="1" width="17.5703125" style="9" customWidth="1"/>
    <col min="2" max="2" width="15.28515625" style="9" customWidth="1"/>
    <col min="3" max="3" width="14.140625" style="9" customWidth="1"/>
    <col min="4" max="4" width="15.7109375" style="9" customWidth="1"/>
    <col min="5" max="5" width="16" style="9" customWidth="1"/>
    <col min="6" max="6" width="13.7109375" style="9" customWidth="1"/>
    <col min="7" max="7" width="16.85546875" style="9" customWidth="1"/>
    <col min="8" max="8" width="17.5703125" style="9" customWidth="1"/>
    <col min="9" max="9" width="14.42578125" style="9" customWidth="1"/>
    <col min="10" max="10" width="17.28515625" style="9" customWidth="1"/>
    <col min="11" max="11" width="15.28515625" style="9" customWidth="1"/>
    <col min="12" max="12" width="16" style="9" customWidth="1"/>
    <col min="13" max="13" width="16.28515625" style="9" customWidth="1"/>
    <col min="14" max="14" width="14.85546875" style="9" customWidth="1"/>
    <col min="15" max="17" width="16.85546875" style="9" customWidth="1"/>
    <col min="18" max="18" width="16.42578125" style="9" customWidth="1"/>
    <col min="19" max="19" width="17.5703125" style="9" customWidth="1"/>
    <col min="20" max="20" width="18.85546875" style="9" customWidth="1"/>
    <col min="21" max="21" width="14.140625" style="9" customWidth="1"/>
    <col min="22" max="22" width="14.7109375" style="9" customWidth="1"/>
    <col min="23" max="23" width="5.28515625" style="9" customWidth="1"/>
    <col min="24" max="16384" width="9.140625" style="9"/>
  </cols>
  <sheetData>
    <row r="1" spans="1:23" ht="19.5" x14ac:dyDescent="0.25">
      <c r="A1" s="114" t="s">
        <v>91</v>
      </c>
      <c r="B1" s="114"/>
      <c r="C1" s="114"/>
      <c r="D1" s="114"/>
      <c r="E1" s="114"/>
      <c r="F1" s="114"/>
      <c r="G1" s="114"/>
      <c r="H1" s="114"/>
      <c r="I1" s="114"/>
      <c r="J1" s="114"/>
      <c r="K1" s="114"/>
      <c r="L1" s="114"/>
      <c r="M1" s="114"/>
      <c r="N1" s="114"/>
      <c r="O1" s="114"/>
      <c r="P1" s="114"/>
      <c r="Q1" s="114"/>
      <c r="R1" s="114"/>
      <c r="S1" s="114"/>
      <c r="T1" s="114"/>
      <c r="U1" s="114"/>
      <c r="V1" s="114"/>
      <c r="W1" s="114"/>
    </row>
    <row r="2" spans="1:23" ht="17.25" customHeight="1" x14ac:dyDescent="0.25">
      <c r="A2" s="115"/>
      <c r="B2" s="115"/>
      <c r="C2" s="116"/>
      <c r="D2" s="116"/>
    </row>
    <row r="3" spans="1:23" x14ac:dyDescent="0.25">
      <c r="A3" s="113" t="s">
        <v>1</v>
      </c>
      <c r="B3" s="113"/>
      <c r="C3" s="113"/>
      <c r="D3" s="113"/>
      <c r="E3" s="113"/>
      <c r="F3" s="113"/>
      <c r="G3" s="113"/>
      <c r="H3" s="113"/>
      <c r="I3" s="113"/>
      <c r="J3" s="113"/>
      <c r="K3" s="113"/>
      <c r="L3" s="113"/>
      <c r="M3" s="113"/>
      <c r="N3" s="113"/>
      <c r="O3" s="113"/>
      <c r="P3" s="113"/>
      <c r="Q3" s="113"/>
      <c r="R3" s="113"/>
      <c r="S3" s="113"/>
      <c r="T3" s="113"/>
      <c r="U3" s="113"/>
      <c r="V3" s="113"/>
      <c r="W3" s="113"/>
    </row>
    <row r="4" spans="1:23" ht="73.5" x14ac:dyDescent="0.25">
      <c r="A4" s="62" t="s">
        <v>3</v>
      </c>
      <c r="B4" s="62" t="s">
        <v>4</v>
      </c>
      <c r="C4" s="62" t="s">
        <v>1431</v>
      </c>
      <c r="D4" s="62" t="s">
        <v>92</v>
      </c>
      <c r="E4" s="62" t="s">
        <v>93</v>
      </c>
      <c r="F4" s="62" t="s">
        <v>94</v>
      </c>
      <c r="G4" s="62" t="s">
        <v>95</v>
      </c>
      <c r="H4" s="62" t="s">
        <v>96</v>
      </c>
      <c r="I4" s="62" t="s">
        <v>97</v>
      </c>
      <c r="J4" s="62" t="s">
        <v>98</v>
      </c>
      <c r="K4" s="62" t="s">
        <v>99</v>
      </c>
      <c r="L4" s="62" t="s">
        <v>100</v>
      </c>
      <c r="M4" s="62" t="s">
        <v>101</v>
      </c>
      <c r="N4" s="62" t="s">
        <v>102</v>
      </c>
      <c r="O4" s="62" t="s">
        <v>103</v>
      </c>
      <c r="P4" s="62" t="s">
        <v>104</v>
      </c>
      <c r="Q4" s="62" t="s">
        <v>105</v>
      </c>
      <c r="R4" s="62" t="s">
        <v>106</v>
      </c>
      <c r="S4" s="62" t="s">
        <v>107</v>
      </c>
      <c r="T4" s="62" t="s">
        <v>108</v>
      </c>
      <c r="U4" s="62" t="s">
        <v>109</v>
      </c>
      <c r="V4" s="62" t="s">
        <v>110</v>
      </c>
      <c r="W4" s="66"/>
    </row>
    <row r="5" spans="1:23" x14ac:dyDescent="0.25">
      <c r="A5" s="63" t="s">
        <v>16</v>
      </c>
      <c r="B5" s="63" t="s">
        <v>17</v>
      </c>
      <c r="C5" s="64">
        <v>23190</v>
      </c>
      <c r="D5" s="64">
        <v>23190</v>
      </c>
      <c r="E5" s="65">
        <v>100</v>
      </c>
      <c r="F5" s="64">
        <v>3689</v>
      </c>
      <c r="G5" s="64">
        <v>3689</v>
      </c>
      <c r="H5" s="65">
        <v>100</v>
      </c>
      <c r="I5" s="64">
        <v>0</v>
      </c>
      <c r="J5" s="64">
        <v>0</v>
      </c>
      <c r="K5" s="67"/>
      <c r="L5" s="64">
        <v>3093</v>
      </c>
      <c r="M5" s="64">
        <v>3093</v>
      </c>
      <c r="N5" s="65">
        <v>100</v>
      </c>
      <c r="O5" s="64">
        <v>1386</v>
      </c>
      <c r="P5" s="64">
        <v>1386</v>
      </c>
      <c r="Q5" s="65">
        <v>100</v>
      </c>
      <c r="R5" s="64">
        <v>0</v>
      </c>
      <c r="S5" s="64">
        <v>0</v>
      </c>
      <c r="T5" s="67"/>
      <c r="U5" s="64">
        <v>31358</v>
      </c>
      <c r="V5" s="65">
        <v>100</v>
      </c>
      <c r="W5" s="66"/>
    </row>
    <row r="6" spans="1:23" x14ac:dyDescent="0.25">
      <c r="A6" s="63" t="s">
        <v>16</v>
      </c>
      <c r="B6" s="63" t="s">
        <v>18</v>
      </c>
      <c r="C6" s="64">
        <v>1679</v>
      </c>
      <c r="D6" s="64">
        <v>1679</v>
      </c>
      <c r="E6" s="65">
        <v>100</v>
      </c>
      <c r="F6" s="64">
        <v>12214</v>
      </c>
      <c r="G6" s="64">
        <v>12214</v>
      </c>
      <c r="H6" s="65">
        <v>100</v>
      </c>
      <c r="I6" s="64">
        <v>5602</v>
      </c>
      <c r="J6" s="64">
        <v>5602</v>
      </c>
      <c r="K6" s="65">
        <v>100</v>
      </c>
      <c r="L6" s="64">
        <v>0</v>
      </c>
      <c r="M6" s="64">
        <v>0</v>
      </c>
      <c r="N6" s="67"/>
      <c r="O6" s="64">
        <v>263</v>
      </c>
      <c r="P6" s="64">
        <v>263</v>
      </c>
      <c r="Q6" s="65">
        <v>100</v>
      </c>
      <c r="R6" s="64">
        <v>0</v>
      </c>
      <c r="S6" s="64">
        <v>0</v>
      </c>
      <c r="T6" s="67"/>
      <c r="U6" s="64">
        <v>19758</v>
      </c>
      <c r="V6" s="65">
        <v>100</v>
      </c>
      <c r="W6" s="66"/>
    </row>
    <row r="7" spans="1:23" x14ac:dyDescent="0.25">
      <c r="A7" s="63" t="s">
        <v>16</v>
      </c>
      <c r="B7" s="63" t="s">
        <v>19</v>
      </c>
      <c r="C7" s="64">
        <v>1220</v>
      </c>
      <c r="D7" s="64">
        <v>1220</v>
      </c>
      <c r="E7" s="65">
        <v>100</v>
      </c>
      <c r="F7" s="64">
        <v>1083</v>
      </c>
      <c r="G7" s="64">
        <v>1083</v>
      </c>
      <c r="H7" s="65">
        <v>100</v>
      </c>
      <c r="I7" s="64">
        <v>222</v>
      </c>
      <c r="J7" s="64">
        <v>222</v>
      </c>
      <c r="K7" s="65">
        <v>100</v>
      </c>
      <c r="L7" s="64">
        <v>302</v>
      </c>
      <c r="M7" s="64">
        <v>302</v>
      </c>
      <c r="N7" s="65">
        <v>100</v>
      </c>
      <c r="O7" s="64">
        <v>55</v>
      </c>
      <c r="P7" s="64">
        <v>55</v>
      </c>
      <c r="Q7" s="65">
        <v>100</v>
      </c>
      <c r="R7" s="64">
        <v>0</v>
      </c>
      <c r="S7" s="64">
        <v>0</v>
      </c>
      <c r="T7" s="67"/>
      <c r="U7" s="64">
        <v>2882</v>
      </c>
      <c r="V7" s="65">
        <v>100</v>
      </c>
      <c r="W7" s="66"/>
    </row>
    <row r="8" spans="1:23" x14ac:dyDescent="0.25">
      <c r="A8" s="63" t="s">
        <v>16</v>
      </c>
      <c r="B8" s="63" t="s">
        <v>20</v>
      </c>
      <c r="C8" s="64">
        <v>8144</v>
      </c>
      <c r="D8" s="64">
        <v>8135</v>
      </c>
      <c r="E8" s="65">
        <v>99.89</v>
      </c>
      <c r="F8" s="64">
        <v>3637</v>
      </c>
      <c r="G8" s="64">
        <v>3620</v>
      </c>
      <c r="H8" s="65">
        <v>99.53</v>
      </c>
      <c r="I8" s="64">
        <v>1409</v>
      </c>
      <c r="J8" s="64">
        <v>1390</v>
      </c>
      <c r="K8" s="65">
        <v>98.65</v>
      </c>
      <c r="L8" s="64">
        <v>2035</v>
      </c>
      <c r="M8" s="64">
        <v>2005</v>
      </c>
      <c r="N8" s="65">
        <v>98.53</v>
      </c>
      <c r="O8" s="64">
        <v>303</v>
      </c>
      <c r="P8" s="64">
        <v>303</v>
      </c>
      <c r="Q8" s="65">
        <v>100</v>
      </c>
      <c r="R8" s="64">
        <v>945</v>
      </c>
      <c r="S8" s="64">
        <v>945</v>
      </c>
      <c r="T8" s="65">
        <v>100</v>
      </c>
      <c r="U8" s="64">
        <v>16398</v>
      </c>
      <c r="V8" s="65">
        <v>99.54</v>
      </c>
      <c r="W8" s="66"/>
    </row>
    <row r="9" spans="1:23" x14ac:dyDescent="0.25">
      <c r="A9" s="63" t="s">
        <v>16</v>
      </c>
      <c r="B9" s="63" t="s">
        <v>21</v>
      </c>
      <c r="C9" s="64">
        <v>2286</v>
      </c>
      <c r="D9" s="64">
        <v>2286</v>
      </c>
      <c r="E9" s="65">
        <v>100</v>
      </c>
      <c r="F9" s="64">
        <v>10160</v>
      </c>
      <c r="G9" s="64">
        <v>10160</v>
      </c>
      <c r="H9" s="65">
        <v>100</v>
      </c>
      <c r="I9" s="64">
        <v>396</v>
      </c>
      <c r="J9" s="64">
        <v>396</v>
      </c>
      <c r="K9" s="65">
        <v>100</v>
      </c>
      <c r="L9" s="64">
        <v>254</v>
      </c>
      <c r="M9" s="64">
        <v>254</v>
      </c>
      <c r="N9" s="65">
        <v>100</v>
      </c>
      <c r="O9" s="64">
        <v>1217</v>
      </c>
      <c r="P9" s="64">
        <v>1217</v>
      </c>
      <c r="Q9" s="65">
        <v>100</v>
      </c>
      <c r="R9" s="64">
        <v>0</v>
      </c>
      <c r="S9" s="64">
        <v>0</v>
      </c>
      <c r="T9" s="67"/>
      <c r="U9" s="64">
        <v>14313</v>
      </c>
      <c r="V9" s="65">
        <v>100</v>
      </c>
      <c r="W9" s="66"/>
    </row>
    <row r="10" spans="1:23" x14ac:dyDescent="0.25">
      <c r="A10" s="63" t="s">
        <v>16</v>
      </c>
      <c r="B10" s="63" t="s">
        <v>22</v>
      </c>
      <c r="C10" s="64">
        <v>4080</v>
      </c>
      <c r="D10" s="64">
        <v>4080</v>
      </c>
      <c r="E10" s="65">
        <v>100</v>
      </c>
      <c r="F10" s="64">
        <v>9939</v>
      </c>
      <c r="G10" s="64">
        <v>9939</v>
      </c>
      <c r="H10" s="65">
        <v>100</v>
      </c>
      <c r="I10" s="64">
        <v>833</v>
      </c>
      <c r="J10" s="64">
        <v>833</v>
      </c>
      <c r="K10" s="65">
        <v>100</v>
      </c>
      <c r="L10" s="64">
        <v>304</v>
      </c>
      <c r="M10" s="64">
        <v>304</v>
      </c>
      <c r="N10" s="65">
        <v>100</v>
      </c>
      <c r="O10" s="64">
        <v>1113</v>
      </c>
      <c r="P10" s="64">
        <v>1113</v>
      </c>
      <c r="Q10" s="65">
        <v>100</v>
      </c>
      <c r="R10" s="64">
        <v>126</v>
      </c>
      <c r="S10" s="64">
        <v>126</v>
      </c>
      <c r="T10" s="65">
        <v>100</v>
      </c>
      <c r="U10" s="64">
        <v>16395</v>
      </c>
      <c r="V10" s="65">
        <v>100</v>
      </c>
      <c r="W10" s="66"/>
    </row>
    <row r="11" spans="1:23" x14ac:dyDescent="0.25">
      <c r="A11" s="63" t="s">
        <v>16</v>
      </c>
      <c r="B11" s="63" t="s">
        <v>23</v>
      </c>
      <c r="C11" s="64">
        <v>21811</v>
      </c>
      <c r="D11" s="64">
        <v>21465</v>
      </c>
      <c r="E11" s="65">
        <v>98.41</v>
      </c>
      <c r="F11" s="64">
        <v>13752</v>
      </c>
      <c r="G11" s="64">
        <v>13553</v>
      </c>
      <c r="H11" s="65">
        <v>98.55</v>
      </c>
      <c r="I11" s="64">
        <v>0</v>
      </c>
      <c r="J11" s="64">
        <v>0</v>
      </c>
      <c r="K11" s="67"/>
      <c r="L11" s="64">
        <v>720</v>
      </c>
      <c r="M11" s="64">
        <v>698</v>
      </c>
      <c r="N11" s="65">
        <v>96.94</v>
      </c>
      <c r="O11" s="64">
        <v>0</v>
      </c>
      <c r="P11" s="64">
        <v>0</v>
      </c>
      <c r="Q11" s="67"/>
      <c r="R11" s="64">
        <v>0</v>
      </c>
      <c r="S11" s="64">
        <v>0</v>
      </c>
      <c r="T11" s="67"/>
      <c r="U11" s="64">
        <v>35716</v>
      </c>
      <c r="V11" s="65">
        <v>98.44</v>
      </c>
      <c r="W11" s="66"/>
    </row>
    <row r="12" spans="1:23" x14ac:dyDescent="0.25">
      <c r="A12" s="63" t="s">
        <v>25</v>
      </c>
      <c r="B12" s="63" t="s">
        <v>26</v>
      </c>
      <c r="C12" s="64">
        <v>14528</v>
      </c>
      <c r="D12" s="64">
        <v>14528</v>
      </c>
      <c r="E12" s="65">
        <v>100</v>
      </c>
      <c r="F12" s="64">
        <v>2012</v>
      </c>
      <c r="G12" s="64">
        <v>2012</v>
      </c>
      <c r="H12" s="65">
        <v>100</v>
      </c>
      <c r="I12" s="64">
        <v>4078</v>
      </c>
      <c r="J12" s="64">
        <v>4078</v>
      </c>
      <c r="K12" s="65">
        <v>100</v>
      </c>
      <c r="L12" s="64">
        <v>91</v>
      </c>
      <c r="M12" s="64">
        <v>91</v>
      </c>
      <c r="N12" s="65">
        <v>100</v>
      </c>
      <c r="O12" s="64">
        <v>0</v>
      </c>
      <c r="P12" s="64">
        <v>0</v>
      </c>
      <c r="Q12" s="67"/>
      <c r="R12" s="64">
        <v>207</v>
      </c>
      <c r="S12" s="64">
        <v>207</v>
      </c>
      <c r="T12" s="65">
        <v>100</v>
      </c>
      <c r="U12" s="64">
        <v>20916</v>
      </c>
      <c r="V12" s="65">
        <v>100</v>
      </c>
      <c r="W12" s="66"/>
    </row>
    <row r="13" spans="1:23" x14ac:dyDescent="0.25">
      <c r="A13" s="63" t="s">
        <v>25</v>
      </c>
      <c r="B13" s="63" t="s">
        <v>27</v>
      </c>
      <c r="C13" s="67">
        <v>4802</v>
      </c>
      <c r="D13" s="67">
        <v>4706</v>
      </c>
      <c r="E13" s="67">
        <v>98</v>
      </c>
      <c r="F13" s="67">
        <v>7974</v>
      </c>
      <c r="G13" s="67">
        <v>7736</v>
      </c>
      <c r="H13" s="67">
        <v>97</v>
      </c>
      <c r="I13" s="67">
        <v>2328</v>
      </c>
      <c r="J13" s="67">
        <v>1732</v>
      </c>
      <c r="K13" s="67">
        <v>74</v>
      </c>
      <c r="L13" s="67">
        <v>1783</v>
      </c>
      <c r="M13" s="67">
        <v>202</v>
      </c>
      <c r="N13" s="67">
        <v>11</v>
      </c>
      <c r="O13" s="67">
        <v>460</v>
      </c>
      <c r="P13" s="67">
        <v>340</v>
      </c>
      <c r="Q13" s="67">
        <v>79.7</v>
      </c>
      <c r="R13" s="67"/>
      <c r="S13" s="67"/>
      <c r="T13" s="67"/>
      <c r="U13" s="67">
        <v>8895</v>
      </c>
      <c r="V13" s="67">
        <v>78</v>
      </c>
      <c r="W13" s="66"/>
    </row>
    <row r="14" spans="1:23" x14ac:dyDescent="0.25">
      <c r="A14" s="63" t="s">
        <v>25</v>
      </c>
      <c r="B14" s="63" t="s">
        <v>28</v>
      </c>
      <c r="C14" s="64">
        <v>207464</v>
      </c>
      <c r="D14" s="64">
        <v>207464</v>
      </c>
      <c r="E14" s="65">
        <v>100</v>
      </c>
      <c r="F14" s="64">
        <v>31133</v>
      </c>
      <c r="G14" s="64">
        <v>31133</v>
      </c>
      <c r="H14" s="65">
        <v>100</v>
      </c>
      <c r="I14" s="64">
        <v>6883</v>
      </c>
      <c r="J14" s="64">
        <v>6703</v>
      </c>
      <c r="K14" s="65">
        <v>97.38</v>
      </c>
      <c r="L14" s="64">
        <v>22988</v>
      </c>
      <c r="M14" s="64">
        <v>20853</v>
      </c>
      <c r="N14" s="65">
        <v>90.71</v>
      </c>
      <c r="O14" s="64">
        <v>0</v>
      </c>
      <c r="P14" s="64">
        <v>0</v>
      </c>
      <c r="Q14" s="67"/>
      <c r="R14" s="64">
        <v>20773</v>
      </c>
      <c r="S14" s="64">
        <v>18965</v>
      </c>
      <c r="T14" s="65">
        <v>91.3</v>
      </c>
      <c r="U14" s="64">
        <v>285118</v>
      </c>
      <c r="V14" s="65">
        <v>98.57</v>
      </c>
      <c r="W14" s="66"/>
    </row>
    <row r="15" spans="1:23" x14ac:dyDescent="0.25">
      <c r="A15" s="63" t="s">
        <v>25</v>
      </c>
      <c r="B15" s="63" t="s">
        <v>29</v>
      </c>
      <c r="C15" s="64">
        <v>12148</v>
      </c>
      <c r="D15" s="64">
        <v>12114</v>
      </c>
      <c r="E15" s="65">
        <v>99.72</v>
      </c>
      <c r="F15" s="64">
        <v>20341</v>
      </c>
      <c r="G15" s="64">
        <v>20305</v>
      </c>
      <c r="H15" s="65">
        <v>99.82</v>
      </c>
      <c r="I15" s="64">
        <v>14938</v>
      </c>
      <c r="J15" s="64">
        <v>14480</v>
      </c>
      <c r="K15" s="65">
        <v>96.93</v>
      </c>
      <c r="L15" s="64">
        <v>401</v>
      </c>
      <c r="M15" s="64">
        <v>390</v>
      </c>
      <c r="N15" s="65">
        <v>97.26</v>
      </c>
      <c r="O15" s="64">
        <v>0</v>
      </c>
      <c r="P15" s="64">
        <v>0</v>
      </c>
      <c r="Q15" s="67"/>
      <c r="R15" s="64">
        <v>180</v>
      </c>
      <c r="S15" s="64">
        <v>176</v>
      </c>
      <c r="T15" s="65">
        <v>97.78</v>
      </c>
      <c r="U15" s="64">
        <v>47465</v>
      </c>
      <c r="V15" s="65">
        <v>98.87</v>
      </c>
      <c r="W15" s="66"/>
    </row>
    <row r="16" spans="1:23" x14ac:dyDescent="0.25">
      <c r="A16" s="63" t="s">
        <v>25</v>
      </c>
      <c r="B16" s="63" t="s">
        <v>30</v>
      </c>
      <c r="C16" s="64">
        <v>12319</v>
      </c>
      <c r="D16" s="64">
        <v>12319</v>
      </c>
      <c r="E16" s="65">
        <v>100</v>
      </c>
      <c r="F16" s="64">
        <v>8179</v>
      </c>
      <c r="G16" s="64">
        <v>8179</v>
      </c>
      <c r="H16" s="65">
        <v>100</v>
      </c>
      <c r="I16" s="64">
        <v>4648</v>
      </c>
      <c r="J16" s="64">
        <v>4648</v>
      </c>
      <c r="K16" s="65">
        <v>100</v>
      </c>
      <c r="L16" s="64">
        <v>3659</v>
      </c>
      <c r="M16" s="64">
        <v>3659</v>
      </c>
      <c r="N16" s="65">
        <v>100</v>
      </c>
      <c r="O16" s="64">
        <v>2888</v>
      </c>
      <c r="P16" s="64">
        <v>2888</v>
      </c>
      <c r="Q16" s="65">
        <v>100</v>
      </c>
      <c r="R16" s="64">
        <v>0</v>
      </c>
      <c r="S16" s="64">
        <v>0</v>
      </c>
      <c r="T16" s="67"/>
      <c r="U16" s="64">
        <v>31693</v>
      </c>
      <c r="V16" s="65">
        <v>100</v>
      </c>
      <c r="W16" s="66"/>
    </row>
    <row r="17" spans="1:23" x14ac:dyDescent="0.25">
      <c r="A17" s="63" t="s">
        <v>25</v>
      </c>
      <c r="B17" s="63" t="s">
        <v>31</v>
      </c>
      <c r="C17" s="64">
        <v>4142</v>
      </c>
      <c r="D17" s="64">
        <v>4142</v>
      </c>
      <c r="E17" s="65">
        <v>100</v>
      </c>
      <c r="F17" s="64">
        <v>9336</v>
      </c>
      <c r="G17" s="64">
        <v>9333</v>
      </c>
      <c r="H17" s="65">
        <v>99.97</v>
      </c>
      <c r="I17" s="64">
        <v>388</v>
      </c>
      <c r="J17" s="64">
        <v>388</v>
      </c>
      <c r="K17" s="65">
        <v>100</v>
      </c>
      <c r="L17" s="64">
        <v>1618</v>
      </c>
      <c r="M17" s="64">
        <v>1618</v>
      </c>
      <c r="N17" s="65">
        <v>100</v>
      </c>
      <c r="O17" s="64">
        <v>146</v>
      </c>
      <c r="P17" s="64">
        <v>146</v>
      </c>
      <c r="Q17" s="65">
        <v>100</v>
      </c>
      <c r="R17" s="64">
        <v>1328</v>
      </c>
      <c r="S17" s="64">
        <v>1328</v>
      </c>
      <c r="T17" s="65">
        <v>100</v>
      </c>
      <c r="U17" s="64">
        <v>16955</v>
      </c>
      <c r="V17" s="65">
        <v>99.98</v>
      </c>
      <c r="W17" s="66"/>
    </row>
    <row r="18" spans="1:23" x14ac:dyDescent="0.25">
      <c r="A18" s="63" t="s">
        <v>32</v>
      </c>
      <c r="B18" s="63" t="s">
        <v>33</v>
      </c>
      <c r="C18" s="64">
        <v>80885</v>
      </c>
      <c r="D18" s="64">
        <v>80885</v>
      </c>
      <c r="E18" s="65">
        <v>100</v>
      </c>
      <c r="F18" s="64">
        <v>4965</v>
      </c>
      <c r="G18" s="64">
        <v>4965</v>
      </c>
      <c r="H18" s="65">
        <v>100</v>
      </c>
      <c r="I18" s="64">
        <v>752</v>
      </c>
      <c r="J18" s="64">
        <v>752</v>
      </c>
      <c r="K18" s="65">
        <v>100</v>
      </c>
      <c r="L18" s="64">
        <v>33</v>
      </c>
      <c r="M18" s="64">
        <v>33</v>
      </c>
      <c r="N18" s="65">
        <v>100</v>
      </c>
      <c r="O18" s="64">
        <v>854</v>
      </c>
      <c r="P18" s="64">
        <v>854</v>
      </c>
      <c r="Q18" s="65">
        <v>100</v>
      </c>
      <c r="R18" s="64">
        <v>5066</v>
      </c>
      <c r="S18" s="64">
        <v>5066</v>
      </c>
      <c r="T18" s="65">
        <v>100</v>
      </c>
      <c r="U18" s="64">
        <v>92555</v>
      </c>
      <c r="V18" s="65">
        <v>100</v>
      </c>
      <c r="W18" s="66"/>
    </row>
    <row r="19" spans="1:23" x14ac:dyDescent="0.25">
      <c r="A19" s="63" t="s">
        <v>32</v>
      </c>
      <c r="B19" s="63" t="s">
        <v>34</v>
      </c>
      <c r="C19" s="64">
        <v>7322</v>
      </c>
      <c r="D19" s="64">
        <v>7322</v>
      </c>
      <c r="E19" s="65">
        <v>100</v>
      </c>
      <c r="F19" s="64">
        <v>16297</v>
      </c>
      <c r="G19" s="64">
        <v>16297</v>
      </c>
      <c r="H19" s="65">
        <v>100</v>
      </c>
      <c r="I19" s="64">
        <v>8603</v>
      </c>
      <c r="J19" s="64">
        <v>8603</v>
      </c>
      <c r="K19" s="65">
        <v>100</v>
      </c>
      <c r="L19" s="64">
        <v>659</v>
      </c>
      <c r="M19" s="64">
        <v>659</v>
      </c>
      <c r="N19" s="65">
        <v>100</v>
      </c>
      <c r="O19" s="64">
        <v>802</v>
      </c>
      <c r="P19" s="64">
        <v>802</v>
      </c>
      <c r="Q19" s="65">
        <v>100</v>
      </c>
      <c r="R19" s="64">
        <v>0</v>
      </c>
      <c r="S19" s="64">
        <v>0</v>
      </c>
      <c r="T19" s="67"/>
      <c r="U19" s="64">
        <v>33683</v>
      </c>
      <c r="V19" s="65">
        <v>100</v>
      </c>
      <c r="W19" s="66"/>
    </row>
    <row r="20" spans="1:23" x14ac:dyDescent="0.25">
      <c r="A20" s="63" t="s">
        <v>32</v>
      </c>
      <c r="B20" s="63" t="s">
        <v>35</v>
      </c>
      <c r="C20" s="64">
        <v>5630</v>
      </c>
      <c r="D20" s="64">
        <v>0</v>
      </c>
      <c r="E20" s="67"/>
      <c r="F20" s="64">
        <v>9604</v>
      </c>
      <c r="G20" s="64">
        <v>0</v>
      </c>
      <c r="H20" s="67"/>
      <c r="I20" s="64">
        <v>1391</v>
      </c>
      <c r="J20" s="64">
        <v>0</v>
      </c>
      <c r="K20" s="67"/>
      <c r="L20" s="64">
        <v>16625</v>
      </c>
      <c r="M20" s="64">
        <v>0</v>
      </c>
      <c r="N20" s="67"/>
      <c r="O20" s="64">
        <v>2</v>
      </c>
      <c r="P20" s="64">
        <v>0</v>
      </c>
      <c r="Q20" s="67"/>
      <c r="R20" s="64">
        <v>5404</v>
      </c>
      <c r="S20" s="64">
        <v>0</v>
      </c>
      <c r="T20" s="67"/>
      <c r="U20" s="64">
        <v>0</v>
      </c>
      <c r="V20" s="67"/>
      <c r="W20" s="66"/>
    </row>
    <row r="21" spans="1:23" x14ac:dyDescent="0.25">
      <c r="A21" s="63" t="s">
        <v>32</v>
      </c>
      <c r="B21" s="63" t="s">
        <v>36</v>
      </c>
      <c r="C21" s="64">
        <v>0</v>
      </c>
      <c r="D21" s="64">
        <v>0</v>
      </c>
      <c r="E21" s="67"/>
      <c r="F21" s="64">
        <v>1674</v>
      </c>
      <c r="G21" s="64">
        <v>1674</v>
      </c>
      <c r="H21" s="65">
        <v>100</v>
      </c>
      <c r="I21" s="64">
        <v>0</v>
      </c>
      <c r="J21" s="64">
        <v>0</v>
      </c>
      <c r="K21" s="67"/>
      <c r="L21" s="64">
        <v>0</v>
      </c>
      <c r="M21" s="64">
        <v>0</v>
      </c>
      <c r="N21" s="67"/>
      <c r="O21" s="64">
        <v>265</v>
      </c>
      <c r="P21" s="64">
        <v>265</v>
      </c>
      <c r="Q21" s="65">
        <v>100</v>
      </c>
      <c r="R21" s="64">
        <v>0</v>
      </c>
      <c r="S21" s="64">
        <v>0</v>
      </c>
      <c r="T21" s="67"/>
      <c r="U21" s="64">
        <v>1939</v>
      </c>
      <c r="V21" s="65">
        <v>100</v>
      </c>
      <c r="W21" s="66"/>
    </row>
    <row r="22" spans="1:23" x14ac:dyDescent="0.25">
      <c r="A22" s="63" t="s">
        <v>32</v>
      </c>
      <c r="B22" s="63" t="s">
        <v>37</v>
      </c>
      <c r="C22" s="64">
        <v>9807</v>
      </c>
      <c r="D22" s="64">
        <v>9807</v>
      </c>
      <c r="E22" s="65">
        <v>100</v>
      </c>
      <c r="F22" s="64">
        <v>3177</v>
      </c>
      <c r="G22" s="64">
        <v>3177</v>
      </c>
      <c r="H22" s="65">
        <v>100</v>
      </c>
      <c r="I22" s="64">
        <v>592</v>
      </c>
      <c r="J22" s="64">
        <v>592</v>
      </c>
      <c r="K22" s="65">
        <v>100</v>
      </c>
      <c r="L22" s="64">
        <v>1188</v>
      </c>
      <c r="M22" s="64">
        <v>1188</v>
      </c>
      <c r="N22" s="65">
        <v>100</v>
      </c>
      <c r="O22" s="64">
        <v>2174</v>
      </c>
      <c r="P22" s="64">
        <v>2174</v>
      </c>
      <c r="Q22" s="65">
        <v>100</v>
      </c>
      <c r="R22" s="64">
        <v>0</v>
      </c>
      <c r="S22" s="64">
        <v>0</v>
      </c>
      <c r="T22" s="67"/>
      <c r="U22" s="64">
        <v>16938</v>
      </c>
      <c r="V22" s="65">
        <v>100</v>
      </c>
      <c r="W22" s="66"/>
    </row>
    <row r="23" spans="1:23" x14ac:dyDescent="0.25">
      <c r="A23" s="63" t="s">
        <v>32</v>
      </c>
      <c r="B23" s="63" t="s">
        <v>38</v>
      </c>
      <c r="C23" s="67">
        <v>2278</v>
      </c>
      <c r="D23" s="67">
        <v>2278</v>
      </c>
      <c r="E23" s="67">
        <v>100</v>
      </c>
      <c r="F23" s="67">
        <v>5788</v>
      </c>
      <c r="G23" s="67">
        <v>5788</v>
      </c>
      <c r="H23" s="67">
        <v>100</v>
      </c>
      <c r="I23" s="67">
        <v>520</v>
      </c>
      <c r="J23" s="67">
        <v>520</v>
      </c>
      <c r="K23" s="67">
        <v>100</v>
      </c>
      <c r="L23" s="67">
        <v>560</v>
      </c>
      <c r="M23" s="67">
        <v>560</v>
      </c>
      <c r="N23" s="67">
        <v>100</v>
      </c>
      <c r="O23" s="67">
        <v>269</v>
      </c>
      <c r="P23" s="67">
        <v>269</v>
      </c>
      <c r="Q23" s="67">
        <v>100</v>
      </c>
      <c r="R23" s="67">
        <v>0</v>
      </c>
      <c r="S23" s="67">
        <v>0</v>
      </c>
      <c r="T23" s="67">
        <v>0</v>
      </c>
      <c r="U23" s="67">
        <v>9415</v>
      </c>
      <c r="V23" s="67">
        <v>100</v>
      </c>
      <c r="W23" s="66"/>
    </row>
    <row r="24" spans="1:23" x14ac:dyDescent="0.25">
      <c r="A24" s="63" t="s">
        <v>32</v>
      </c>
      <c r="B24" s="63" t="s">
        <v>39</v>
      </c>
      <c r="C24" s="64">
        <v>10517</v>
      </c>
      <c r="D24" s="64">
        <v>10517</v>
      </c>
      <c r="E24" s="65">
        <v>100</v>
      </c>
      <c r="F24" s="64">
        <v>7243</v>
      </c>
      <c r="G24" s="64">
        <v>7243</v>
      </c>
      <c r="H24" s="65">
        <v>100</v>
      </c>
      <c r="I24" s="64">
        <v>1551</v>
      </c>
      <c r="J24" s="64">
        <v>766</v>
      </c>
      <c r="K24" s="65">
        <v>49.39</v>
      </c>
      <c r="L24" s="64">
        <v>1957</v>
      </c>
      <c r="M24" s="64">
        <v>0</v>
      </c>
      <c r="N24" s="67"/>
      <c r="O24" s="64">
        <v>515</v>
      </c>
      <c r="P24" s="64">
        <v>515</v>
      </c>
      <c r="Q24" s="65">
        <v>100</v>
      </c>
      <c r="R24" s="64">
        <v>515</v>
      </c>
      <c r="S24" s="64">
        <v>515</v>
      </c>
      <c r="T24" s="65">
        <v>100</v>
      </c>
      <c r="U24" s="64">
        <v>19556</v>
      </c>
      <c r="V24" s="65">
        <v>87.7</v>
      </c>
      <c r="W24" s="66"/>
    </row>
    <row r="25" spans="1:23" x14ac:dyDescent="0.25">
      <c r="A25" s="63" t="s">
        <v>40</v>
      </c>
      <c r="B25" s="63" t="s">
        <v>41</v>
      </c>
      <c r="C25" s="64">
        <v>1394</v>
      </c>
      <c r="D25" s="64">
        <v>1394</v>
      </c>
      <c r="E25" s="65">
        <v>100</v>
      </c>
      <c r="F25" s="64">
        <v>3345</v>
      </c>
      <c r="G25" s="64">
        <v>3345</v>
      </c>
      <c r="H25" s="65">
        <v>100</v>
      </c>
      <c r="I25" s="64">
        <v>400</v>
      </c>
      <c r="J25" s="64">
        <v>400</v>
      </c>
      <c r="K25" s="65">
        <v>100</v>
      </c>
      <c r="L25" s="64">
        <v>74</v>
      </c>
      <c r="M25" s="64">
        <v>74</v>
      </c>
      <c r="N25" s="65">
        <v>100</v>
      </c>
      <c r="O25" s="64">
        <v>0</v>
      </c>
      <c r="P25" s="64">
        <v>0</v>
      </c>
      <c r="Q25" s="67"/>
      <c r="R25" s="64">
        <v>405</v>
      </c>
      <c r="S25" s="64">
        <v>405</v>
      </c>
      <c r="T25" s="65">
        <v>100</v>
      </c>
      <c r="U25" s="64">
        <v>5618</v>
      </c>
      <c r="V25" s="65">
        <v>100</v>
      </c>
      <c r="W25" s="66"/>
    </row>
    <row r="26" spans="1:23" x14ac:dyDescent="0.25">
      <c r="A26" s="63" t="s">
        <v>40</v>
      </c>
      <c r="B26" s="63" t="s">
        <v>42</v>
      </c>
      <c r="C26" s="64">
        <v>2360</v>
      </c>
      <c r="D26" s="64">
        <v>2360</v>
      </c>
      <c r="E26" s="65">
        <v>100</v>
      </c>
      <c r="F26" s="64">
        <v>3418</v>
      </c>
      <c r="G26" s="64">
        <v>3418</v>
      </c>
      <c r="H26" s="65">
        <v>100</v>
      </c>
      <c r="I26" s="64">
        <v>154</v>
      </c>
      <c r="J26" s="64">
        <v>154</v>
      </c>
      <c r="K26" s="65">
        <v>100</v>
      </c>
      <c r="L26" s="64">
        <v>282</v>
      </c>
      <c r="M26" s="64">
        <v>282</v>
      </c>
      <c r="N26" s="65">
        <v>100</v>
      </c>
      <c r="O26" s="64">
        <v>0</v>
      </c>
      <c r="P26" s="64">
        <v>0</v>
      </c>
      <c r="Q26" s="67"/>
      <c r="R26" s="64">
        <v>581</v>
      </c>
      <c r="S26" s="64">
        <v>581</v>
      </c>
      <c r="T26" s="65">
        <v>100</v>
      </c>
      <c r="U26" s="64">
        <v>6795</v>
      </c>
      <c r="V26" s="65">
        <v>100</v>
      </c>
      <c r="W26" s="66"/>
    </row>
    <row r="27" spans="1:23" x14ac:dyDescent="0.25">
      <c r="A27" s="63" t="s">
        <v>40</v>
      </c>
      <c r="B27" s="63" t="s">
        <v>43</v>
      </c>
      <c r="C27" s="64">
        <v>15795</v>
      </c>
      <c r="D27" s="64">
        <v>15795</v>
      </c>
      <c r="E27" s="65">
        <v>100</v>
      </c>
      <c r="F27" s="64">
        <v>10647</v>
      </c>
      <c r="G27" s="64">
        <v>10647</v>
      </c>
      <c r="H27" s="65">
        <v>100</v>
      </c>
      <c r="I27" s="64">
        <v>1755</v>
      </c>
      <c r="J27" s="64">
        <v>1755</v>
      </c>
      <c r="K27" s="65">
        <v>100</v>
      </c>
      <c r="L27" s="64">
        <v>1631</v>
      </c>
      <c r="M27" s="64">
        <v>1631</v>
      </c>
      <c r="N27" s="65">
        <v>100</v>
      </c>
      <c r="O27" s="64">
        <v>0</v>
      </c>
      <c r="P27" s="64">
        <v>0</v>
      </c>
      <c r="Q27" s="67"/>
      <c r="R27" s="64">
        <v>1771</v>
      </c>
      <c r="S27" s="64">
        <v>1771</v>
      </c>
      <c r="T27" s="65">
        <v>100</v>
      </c>
      <c r="U27" s="64">
        <v>31599</v>
      </c>
      <c r="V27" s="65">
        <v>100</v>
      </c>
      <c r="W27" s="66"/>
    </row>
    <row r="28" spans="1:23" x14ac:dyDescent="0.25">
      <c r="A28" s="63" t="s">
        <v>40</v>
      </c>
      <c r="B28" s="63" t="s">
        <v>44</v>
      </c>
      <c r="C28" s="64">
        <v>3528</v>
      </c>
      <c r="D28" s="64">
        <v>3528</v>
      </c>
      <c r="E28" s="65">
        <v>100</v>
      </c>
      <c r="F28" s="64">
        <v>9186</v>
      </c>
      <c r="G28" s="64">
        <v>9186</v>
      </c>
      <c r="H28" s="65">
        <v>100</v>
      </c>
      <c r="I28" s="64">
        <v>197</v>
      </c>
      <c r="J28" s="64">
        <v>197</v>
      </c>
      <c r="K28" s="65">
        <v>100</v>
      </c>
      <c r="L28" s="64">
        <v>576</v>
      </c>
      <c r="M28" s="64">
        <v>576</v>
      </c>
      <c r="N28" s="65">
        <v>100</v>
      </c>
      <c r="O28" s="64">
        <v>0</v>
      </c>
      <c r="P28" s="64">
        <v>0</v>
      </c>
      <c r="Q28" s="67"/>
      <c r="R28" s="64">
        <v>1289</v>
      </c>
      <c r="S28" s="64">
        <v>1289</v>
      </c>
      <c r="T28" s="65">
        <v>100</v>
      </c>
      <c r="U28" s="64">
        <v>14776</v>
      </c>
      <c r="V28" s="65">
        <v>100</v>
      </c>
      <c r="W28" s="66"/>
    </row>
    <row r="29" spans="1:23" x14ac:dyDescent="0.25">
      <c r="A29" s="63" t="s">
        <v>40</v>
      </c>
      <c r="B29" s="63" t="s">
        <v>45</v>
      </c>
      <c r="C29" s="64">
        <v>6531</v>
      </c>
      <c r="D29" s="64">
        <v>6531</v>
      </c>
      <c r="E29" s="65">
        <v>100</v>
      </c>
      <c r="F29" s="64">
        <v>10831</v>
      </c>
      <c r="G29" s="64">
        <v>10831</v>
      </c>
      <c r="H29" s="65">
        <v>100</v>
      </c>
      <c r="I29" s="64">
        <v>813</v>
      </c>
      <c r="J29" s="64">
        <v>813</v>
      </c>
      <c r="K29" s="65">
        <v>100</v>
      </c>
      <c r="L29" s="64">
        <v>1050</v>
      </c>
      <c r="M29" s="64">
        <v>1050</v>
      </c>
      <c r="N29" s="65">
        <v>100</v>
      </c>
      <c r="O29" s="64">
        <v>0</v>
      </c>
      <c r="P29" s="64">
        <v>0</v>
      </c>
      <c r="Q29" s="67"/>
      <c r="R29" s="64">
        <v>1671</v>
      </c>
      <c r="S29" s="64">
        <v>1671</v>
      </c>
      <c r="T29" s="65">
        <v>100</v>
      </c>
      <c r="U29" s="64">
        <v>20896</v>
      </c>
      <c r="V29" s="65">
        <v>100</v>
      </c>
      <c r="W29" s="66"/>
    </row>
    <row r="30" spans="1:23" x14ac:dyDescent="0.25">
      <c r="A30" s="63" t="s">
        <v>46</v>
      </c>
      <c r="B30" s="63" t="s">
        <v>47</v>
      </c>
      <c r="C30" s="64">
        <v>4044</v>
      </c>
      <c r="D30" s="64">
        <v>4044</v>
      </c>
      <c r="E30" s="65">
        <v>100</v>
      </c>
      <c r="F30" s="64">
        <v>9445</v>
      </c>
      <c r="G30" s="64">
        <v>9445</v>
      </c>
      <c r="H30" s="65">
        <v>100</v>
      </c>
      <c r="I30" s="64">
        <v>340</v>
      </c>
      <c r="J30" s="64">
        <v>340</v>
      </c>
      <c r="K30" s="65">
        <v>100</v>
      </c>
      <c r="L30" s="64">
        <v>0</v>
      </c>
      <c r="M30" s="64">
        <v>0</v>
      </c>
      <c r="N30" s="67"/>
      <c r="O30" s="64">
        <v>0</v>
      </c>
      <c r="P30" s="64">
        <v>0</v>
      </c>
      <c r="Q30" s="67"/>
      <c r="R30" s="64">
        <v>0</v>
      </c>
      <c r="S30" s="64">
        <v>0</v>
      </c>
      <c r="T30" s="67"/>
      <c r="U30" s="64">
        <v>13829</v>
      </c>
      <c r="V30" s="65">
        <v>100</v>
      </c>
      <c r="W30" s="66"/>
    </row>
    <row r="31" spans="1:23" x14ac:dyDescent="0.25">
      <c r="A31" s="63" t="s">
        <v>46</v>
      </c>
      <c r="B31" s="63" t="s">
        <v>48</v>
      </c>
      <c r="C31" s="64">
        <v>3493</v>
      </c>
      <c r="D31" s="64">
        <v>3493</v>
      </c>
      <c r="E31" s="65">
        <v>100</v>
      </c>
      <c r="F31" s="64">
        <v>6698</v>
      </c>
      <c r="G31" s="64">
        <v>6698</v>
      </c>
      <c r="H31" s="65">
        <v>100</v>
      </c>
      <c r="I31" s="64">
        <v>847</v>
      </c>
      <c r="J31" s="64">
        <v>847</v>
      </c>
      <c r="K31" s="65">
        <v>100</v>
      </c>
      <c r="L31" s="64">
        <v>1011</v>
      </c>
      <c r="M31" s="64">
        <v>1011</v>
      </c>
      <c r="N31" s="65">
        <v>100</v>
      </c>
      <c r="O31" s="64">
        <v>612</v>
      </c>
      <c r="P31" s="64">
        <v>612</v>
      </c>
      <c r="Q31" s="65">
        <v>100</v>
      </c>
      <c r="R31" s="64">
        <v>0</v>
      </c>
      <c r="S31" s="64">
        <v>0</v>
      </c>
      <c r="T31" s="67"/>
      <c r="U31" s="64">
        <v>12661</v>
      </c>
      <c r="V31" s="65">
        <v>100</v>
      </c>
      <c r="W31" s="66"/>
    </row>
    <row r="32" spans="1:23" x14ac:dyDescent="0.25">
      <c r="A32" s="63" t="s">
        <v>46</v>
      </c>
      <c r="B32" s="63" t="s">
        <v>49</v>
      </c>
      <c r="C32" s="64">
        <v>45041</v>
      </c>
      <c r="D32" s="64">
        <v>45041</v>
      </c>
      <c r="E32" s="65">
        <v>100</v>
      </c>
      <c r="F32" s="64">
        <v>7939</v>
      </c>
      <c r="G32" s="64">
        <v>7939</v>
      </c>
      <c r="H32" s="65">
        <v>100</v>
      </c>
      <c r="I32" s="64">
        <v>515</v>
      </c>
      <c r="J32" s="64">
        <v>515</v>
      </c>
      <c r="K32" s="65">
        <v>100</v>
      </c>
      <c r="L32" s="64">
        <v>8760</v>
      </c>
      <c r="M32" s="64">
        <v>8760</v>
      </c>
      <c r="N32" s="65">
        <v>100</v>
      </c>
      <c r="O32" s="64">
        <v>3548</v>
      </c>
      <c r="P32" s="64">
        <v>3548</v>
      </c>
      <c r="Q32" s="65">
        <v>100</v>
      </c>
      <c r="R32" s="64">
        <v>0</v>
      </c>
      <c r="S32" s="64">
        <v>0</v>
      </c>
      <c r="T32" s="67"/>
      <c r="U32" s="64">
        <v>65803</v>
      </c>
      <c r="V32" s="65">
        <v>100</v>
      </c>
      <c r="W32" s="66"/>
    </row>
    <row r="33" spans="1:23" x14ac:dyDescent="0.25">
      <c r="A33" s="63" t="s">
        <v>46</v>
      </c>
      <c r="B33" s="63" t="s">
        <v>50</v>
      </c>
      <c r="C33" s="64">
        <v>4158</v>
      </c>
      <c r="D33" s="64">
        <v>4158</v>
      </c>
      <c r="E33" s="65">
        <v>100</v>
      </c>
      <c r="F33" s="64">
        <v>12412</v>
      </c>
      <c r="G33" s="64">
        <v>12412</v>
      </c>
      <c r="H33" s="65">
        <v>100</v>
      </c>
      <c r="I33" s="64">
        <v>8133</v>
      </c>
      <c r="J33" s="64">
        <v>8133</v>
      </c>
      <c r="K33" s="65">
        <v>100</v>
      </c>
      <c r="L33" s="64">
        <v>617</v>
      </c>
      <c r="M33" s="64">
        <v>617</v>
      </c>
      <c r="N33" s="65">
        <v>100</v>
      </c>
      <c r="O33" s="64">
        <v>172</v>
      </c>
      <c r="P33" s="64">
        <v>172</v>
      </c>
      <c r="Q33" s="65">
        <v>100</v>
      </c>
      <c r="R33" s="64">
        <v>475</v>
      </c>
      <c r="S33" s="64">
        <v>475</v>
      </c>
      <c r="T33" s="65">
        <v>100</v>
      </c>
      <c r="U33" s="64">
        <v>25967</v>
      </c>
      <c r="V33" s="65">
        <v>100</v>
      </c>
      <c r="W33" s="66"/>
    </row>
    <row r="34" spans="1:23" x14ac:dyDescent="0.25">
      <c r="A34" s="63" t="s">
        <v>46</v>
      </c>
      <c r="B34" s="63" t="s">
        <v>51</v>
      </c>
      <c r="C34" s="64">
        <v>4199</v>
      </c>
      <c r="D34" s="64">
        <v>4199</v>
      </c>
      <c r="E34" s="65">
        <v>100</v>
      </c>
      <c r="F34" s="64">
        <v>8184</v>
      </c>
      <c r="G34" s="64">
        <v>8184</v>
      </c>
      <c r="H34" s="65">
        <v>100</v>
      </c>
      <c r="I34" s="64">
        <v>442</v>
      </c>
      <c r="J34" s="64">
        <v>442</v>
      </c>
      <c r="K34" s="65">
        <v>100</v>
      </c>
      <c r="L34" s="64">
        <v>908</v>
      </c>
      <c r="M34" s="64">
        <v>908</v>
      </c>
      <c r="N34" s="65">
        <v>100</v>
      </c>
      <c r="O34" s="64">
        <v>182</v>
      </c>
      <c r="P34" s="64">
        <v>182</v>
      </c>
      <c r="Q34" s="65">
        <v>100</v>
      </c>
      <c r="R34" s="64">
        <v>425</v>
      </c>
      <c r="S34" s="64">
        <v>425</v>
      </c>
      <c r="T34" s="65">
        <v>100</v>
      </c>
      <c r="U34" s="64">
        <v>14340</v>
      </c>
      <c r="V34" s="65">
        <v>100</v>
      </c>
      <c r="W34" s="66"/>
    </row>
    <row r="35" spans="1:23" x14ac:dyDescent="0.25">
      <c r="A35" s="63" t="s">
        <v>46</v>
      </c>
      <c r="B35" s="63" t="s">
        <v>52</v>
      </c>
      <c r="C35" s="64">
        <v>7074</v>
      </c>
      <c r="D35" s="64">
        <v>7074</v>
      </c>
      <c r="E35" s="65">
        <v>100</v>
      </c>
      <c r="F35" s="64">
        <v>9965</v>
      </c>
      <c r="G35" s="64">
        <v>9965</v>
      </c>
      <c r="H35" s="65">
        <v>100</v>
      </c>
      <c r="I35" s="64">
        <v>710</v>
      </c>
      <c r="J35" s="64">
        <v>710</v>
      </c>
      <c r="K35" s="65">
        <v>100</v>
      </c>
      <c r="L35" s="64">
        <v>1229</v>
      </c>
      <c r="M35" s="64">
        <v>1229</v>
      </c>
      <c r="N35" s="65">
        <v>100</v>
      </c>
      <c r="O35" s="64">
        <v>220</v>
      </c>
      <c r="P35" s="64">
        <v>220</v>
      </c>
      <c r="Q35" s="65">
        <v>100</v>
      </c>
      <c r="R35" s="64">
        <v>456</v>
      </c>
      <c r="S35" s="64">
        <v>456</v>
      </c>
      <c r="T35" s="65">
        <v>100</v>
      </c>
      <c r="U35" s="64">
        <v>19654</v>
      </c>
      <c r="V35" s="65">
        <v>100</v>
      </c>
      <c r="W35" s="66"/>
    </row>
    <row r="36" spans="1:23" x14ac:dyDescent="0.25">
      <c r="A36" s="63" t="s">
        <v>53</v>
      </c>
      <c r="B36" s="63" t="s">
        <v>54</v>
      </c>
      <c r="C36" s="64">
        <v>6638</v>
      </c>
      <c r="D36" s="64">
        <v>6638</v>
      </c>
      <c r="E36" s="65">
        <v>100</v>
      </c>
      <c r="F36" s="64">
        <v>4718</v>
      </c>
      <c r="G36" s="64">
        <v>4693</v>
      </c>
      <c r="H36" s="65">
        <v>99.47</v>
      </c>
      <c r="I36" s="64">
        <v>1828</v>
      </c>
      <c r="J36" s="64">
        <v>1828</v>
      </c>
      <c r="K36" s="65">
        <v>100</v>
      </c>
      <c r="L36" s="64">
        <v>470</v>
      </c>
      <c r="M36" s="64">
        <v>470</v>
      </c>
      <c r="N36" s="65">
        <v>100</v>
      </c>
      <c r="O36" s="64">
        <v>0</v>
      </c>
      <c r="P36" s="64">
        <v>0</v>
      </c>
      <c r="Q36" s="67"/>
      <c r="R36" s="64">
        <v>0</v>
      </c>
      <c r="S36" s="64">
        <v>0</v>
      </c>
      <c r="T36" s="67"/>
      <c r="U36" s="64">
        <v>13629</v>
      </c>
      <c r="V36" s="65">
        <v>99.82</v>
      </c>
      <c r="W36" s="66"/>
    </row>
    <row r="37" spans="1:23" x14ac:dyDescent="0.25">
      <c r="A37" s="63" t="s">
        <v>53</v>
      </c>
      <c r="B37" s="63" t="s">
        <v>55</v>
      </c>
      <c r="C37" s="64">
        <v>4130</v>
      </c>
      <c r="D37" s="64">
        <v>4130</v>
      </c>
      <c r="E37" s="65">
        <v>100</v>
      </c>
      <c r="F37" s="64">
        <v>6902</v>
      </c>
      <c r="G37" s="64">
        <v>6902</v>
      </c>
      <c r="H37" s="65">
        <v>100</v>
      </c>
      <c r="I37" s="64">
        <v>0</v>
      </c>
      <c r="J37" s="64">
        <v>0</v>
      </c>
      <c r="K37" s="67"/>
      <c r="L37" s="64">
        <v>0</v>
      </c>
      <c r="M37" s="64">
        <v>0</v>
      </c>
      <c r="N37" s="67"/>
      <c r="O37" s="64">
        <v>0</v>
      </c>
      <c r="P37" s="64">
        <v>0</v>
      </c>
      <c r="Q37" s="67"/>
      <c r="R37" s="64">
        <v>0</v>
      </c>
      <c r="S37" s="64">
        <v>0</v>
      </c>
      <c r="T37" s="67"/>
      <c r="U37" s="64">
        <v>11032</v>
      </c>
      <c r="V37" s="65">
        <v>100</v>
      </c>
      <c r="W37" s="66"/>
    </row>
    <row r="38" spans="1:23" x14ac:dyDescent="0.25">
      <c r="A38" s="63" t="s">
        <v>53</v>
      </c>
      <c r="B38" s="88" t="s">
        <v>56</v>
      </c>
      <c r="C38" s="67"/>
      <c r="D38" s="67"/>
      <c r="E38" s="67"/>
      <c r="F38" s="67"/>
      <c r="G38" s="67"/>
      <c r="H38" s="67"/>
      <c r="I38" s="67"/>
      <c r="J38" s="67"/>
      <c r="K38" s="67"/>
      <c r="L38" s="67"/>
      <c r="M38" s="67"/>
      <c r="N38" s="67"/>
      <c r="O38" s="67"/>
      <c r="P38" s="67"/>
      <c r="Q38" s="67"/>
      <c r="R38" s="67"/>
      <c r="S38" s="67"/>
      <c r="T38" s="67"/>
      <c r="U38" s="67"/>
      <c r="V38" s="67"/>
      <c r="W38" s="66"/>
    </row>
    <row r="39" spans="1:23" x14ac:dyDescent="0.25">
      <c r="A39" s="63" t="s">
        <v>53</v>
      </c>
      <c r="B39" s="63" t="s">
        <v>57</v>
      </c>
      <c r="C39" s="64">
        <v>3939</v>
      </c>
      <c r="D39" s="64">
        <v>3939</v>
      </c>
      <c r="E39" s="65">
        <v>100</v>
      </c>
      <c r="F39" s="64">
        <v>8841</v>
      </c>
      <c r="G39" s="64">
        <v>8841</v>
      </c>
      <c r="H39" s="65">
        <v>100</v>
      </c>
      <c r="I39" s="64">
        <v>177</v>
      </c>
      <c r="J39" s="64">
        <v>177</v>
      </c>
      <c r="K39" s="65">
        <v>100</v>
      </c>
      <c r="L39" s="64">
        <v>908</v>
      </c>
      <c r="M39" s="64">
        <v>908</v>
      </c>
      <c r="N39" s="65">
        <v>100</v>
      </c>
      <c r="O39" s="64">
        <v>0</v>
      </c>
      <c r="P39" s="64">
        <v>0</v>
      </c>
      <c r="Q39" s="67"/>
      <c r="R39" s="64">
        <v>0</v>
      </c>
      <c r="S39" s="64">
        <v>0</v>
      </c>
      <c r="T39" s="67"/>
      <c r="U39" s="64">
        <v>13865</v>
      </c>
      <c r="V39" s="65">
        <v>100</v>
      </c>
      <c r="W39" s="66"/>
    </row>
    <row r="40" spans="1:23" x14ac:dyDescent="0.25">
      <c r="A40" s="63" t="s">
        <v>53</v>
      </c>
      <c r="B40" s="63" t="s">
        <v>58</v>
      </c>
      <c r="C40" s="64">
        <v>9013</v>
      </c>
      <c r="D40" s="64">
        <v>9013</v>
      </c>
      <c r="E40" s="65">
        <v>100</v>
      </c>
      <c r="F40" s="64">
        <v>11331</v>
      </c>
      <c r="G40" s="64">
        <v>11327</v>
      </c>
      <c r="H40" s="65">
        <v>99.96</v>
      </c>
      <c r="I40" s="64">
        <v>1028</v>
      </c>
      <c r="J40" s="64">
        <v>1028</v>
      </c>
      <c r="K40" s="65">
        <v>100</v>
      </c>
      <c r="L40" s="64">
        <v>783</v>
      </c>
      <c r="M40" s="64">
        <v>783</v>
      </c>
      <c r="N40" s="65">
        <v>100</v>
      </c>
      <c r="O40" s="64">
        <v>0</v>
      </c>
      <c r="P40" s="64">
        <v>0</v>
      </c>
      <c r="Q40" s="67"/>
      <c r="R40" s="64">
        <v>0</v>
      </c>
      <c r="S40" s="64">
        <v>0</v>
      </c>
      <c r="T40" s="67"/>
      <c r="U40" s="64">
        <v>22151</v>
      </c>
      <c r="V40" s="65">
        <v>99.98</v>
      </c>
      <c r="W40" s="66"/>
    </row>
    <row r="41" spans="1:23" x14ac:dyDescent="0.25">
      <c r="A41" s="63" t="s">
        <v>53</v>
      </c>
      <c r="B41" s="63" t="s">
        <v>59</v>
      </c>
      <c r="C41" s="64">
        <v>42243</v>
      </c>
      <c r="D41" s="64">
        <v>42243</v>
      </c>
      <c r="E41" s="65">
        <v>100</v>
      </c>
      <c r="F41" s="64">
        <v>10331</v>
      </c>
      <c r="G41" s="64">
        <v>10331</v>
      </c>
      <c r="H41" s="65">
        <v>100</v>
      </c>
      <c r="I41" s="64">
        <v>2834</v>
      </c>
      <c r="J41" s="64">
        <v>2834</v>
      </c>
      <c r="K41" s="65">
        <v>100</v>
      </c>
      <c r="L41" s="64">
        <v>8634</v>
      </c>
      <c r="M41" s="64">
        <v>8634</v>
      </c>
      <c r="N41" s="65">
        <v>100</v>
      </c>
      <c r="O41" s="64">
        <v>0</v>
      </c>
      <c r="P41" s="64">
        <v>0</v>
      </c>
      <c r="Q41" s="67"/>
      <c r="R41" s="64">
        <v>0</v>
      </c>
      <c r="S41" s="64">
        <v>0</v>
      </c>
      <c r="T41" s="67"/>
      <c r="U41" s="64">
        <v>64042</v>
      </c>
      <c r="V41" s="65">
        <v>100</v>
      </c>
      <c r="W41" s="66"/>
    </row>
    <row r="42" spans="1:23" x14ac:dyDescent="0.25">
      <c r="A42" s="63" t="s">
        <v>53</v>
      </c>
      <c r="B42" s="63" t="s">
        <v>60</v>
      </c>
      <c r="C42" s="64">
        <v>6426</v>
      </c>
      <c r="D42" s="64">
        <v>6352</v>
      </c>
      <c r="E42" s="65">
        <v>98.85</v>
      </c>
      <c r="F42" s="64">
        <v>12023</v>
      </c>
      <c r="G42" s="64">
        <v>11932</v>
      </c>
      <c r="H42" s="65">
        <v>99.24</v>
      </c>
      <c r="I42" s="64">
        <v>2311</v>
      </c>
      <c r="J42" s="64">
        <v>2288</v>
      </c>
      <c r="K42" s="65">
        <v>99</v>
      </c>
      <c r="L42" s="64">
        <v>1076</v>
      </c>
      <c r="M42" s="64">
        <v>1050</v>
      </c>
      <c r="N42" s="65">
        <v>97.58</v>
      </c>
      <c r="O42" s="64">
        <v>0</v>
      </c>
      <c r="P42" s="64">
        <v>0</v>
      </c>
      <c r="Q42" s="67"/>
      <c r="R42" s="64">
        <v>1653</v>
      </c>
      <c r="S42" s="64">
        <v>1617</v>
      </c>
      <c r="T42" s="65">
        <v>97.82</v>
      </c>
      <c r="U42" s="64">
        <v>23239</v>
      </c>
      <c r="V42" s="65">
        <v>98.94</v>
      </c>
      <c r="W42" s="66"/>
    </row>
    <row r="43" spans="1:23" x14ac:dyDescent="0.25">
      <c r="A43" s="63" t="s">
        <v>61</v>
      </c>
      <c r="B43" s="63" t="s">
        <v>62</v>
      </c>
      <c r="C43" s="64">
        <v>5880</v>
      </c>
      <c r="D43" s="64">
        <v>5880</v>
      </c>
      <c r="E43" s="65">
        <v>100</v>
      </c>
      <c r="F43" s="64">
        <v>8163</v>
      </c>
      <c r="G43" s="64">
        <v>8146</v>
      </c>
      <c r="H43" s="65">
        <v>99.79</v>
      </c>
      <c r="I43" s="64">
        <v>694</v>
      </c>
      <c r="J43" s="64">
        <v>694</v>
      </c>
      <c r="K43" s="65">
        <v>100</v>
      </c>
      <c r="L43" s="64">
        <v>1306</v>
      </c>
      <c r="M43" s="64">
        <v>1306</v>
      </c>
      <c r="N43" s="65">
        <v>100</v>
      </c>
      <c r="O43" s="64">
        <v>0</v>
      </c>
      <c r="P43" s="64">
        <v>0</v>
      </c>
      <c r="Q43" s="67"/>
      <c r="R43" s="64">
        <v>713</v>
      </c>
      <c r="S43" s="64">
        <v>713</v>
      </c>
      <c r="T43" s="65">
        <v>100</v>
      </c>
      <c r="U43" s="64">
        <v>16739</v>
      </c>
      <c r="V43" s="65">
        <v>99.9</v>
      </c>
      <c r="W43" s="66"/>
    </row>
    <row r="44" spans="1:23" x14ac:dyDescent="0.25">
      <c r="A44" s="63" t="s">
        <v>61</v>
      </c>
      <c r="B44" s="63" t="s">
        <v>63</v>
      </c>
      <c r="C44" s="64">
        <v>2398</v>
      </c>
      <c r="D44" s="64">
        <v>2398</v>
      </c>
      <c r="E44" s="65">
        <v>100</v>
      </c>
      <c r="F44" s="64">
        <v>1892</v>
      </c>
      <c r="G44" s="64">
        <v>1888</v>
      </c>
      <c r="H44" s="65">
        <v>99.79</v>
      </c>
      <c r="I44" s="64">
        <v>111</v>
      </c>
      <c r="J44" s="64">
        <v>111</v>
      </c>
      <c r="K44" s="65">
        <v>100</v>
      </c>
      <c r="L44" s="64">
        <v>70</v>
      </c>
      <c r="M44" s="64">
        <v>70</v>
      </c>
      <c r="N44" s="65">
        <v>100</v>
      </c>
      <c r="O44" s="64">
        <v>0</v>
      </c>
      <c r="P44" s="64">
        <v>0</v>
      </c>
      <c r="Q44" s="67"/>
      <c r="R44" s="64">
        <v>202</v>
      </c>
      <c r="S44" s="64">
        <v>202</v>
      </c>
      <c r="T44" s="65">
        <v>100</v>
      </c>
      <c r="U44" s="64">
        <v>4669</v>
      </c>
      <c r="V44" s="65">
        <v>99.91</v>
      </c>
      <c r="W44" s="66"/>
    </row>
    <row r="45" spans="1:23" x14ac:dyDescent="0.25">
      <c r="A45" s="63" t="s">
        <v>61</v>
      </c>
      <c r="B45" s="63" t="s">
        <v>64</v>
      </c>
      <c r="C45" s="64">
        <v>2817</v>
      </c>
      <c r="D45" s="64">
        <v>2817</v>
      </c>
      <c r="E45" s="65">
        <v>100</v>
      </c>
      <c r="F45" s="64">
        <v>7455</v>
      </c>
      <c r="G45" s="64">
        <v>7439</v>
      </c>
      <c r="H45" s="65">
        <v>99.79</v>
      </c>
      <c r="I45" s="64">
        <v>121</v>
      </c>
      <c r="J45" s="64">
        <v>121</v>
      </c>
      <c r="K45" s="65">
        <v>100</v>
      </c>
      <c r="L45" s="64">
        <v>372</v>
      </c>
      <c r="M45" s="64">
        <v>372</v>
      </c>
      <c r="N45" s="65">
        <v>100</v>
      </c>
      <c r="O45" s="64">
        <v>0</v>
      </c>
      <c r="P45" s="64">
        <v>0</v>
      </c>
      <c r="Q45" s="67"/>
      <c r="R45" s="64">
        <v>569</v>
      </c>
      <c r="S45" s="64">
        <v>569</v>
      </c>
      <c r="T45" s="65">
        <v>100</v>
      </c>
      <c r="U45" s="64">
        <v>11318</v>
      </c>
      <c r="V45" s="65">
        <v>99.86</v>
      </c>
      <c r="W45" s="66"/>
    </row>
    <row r="46" spans="1:23" x14ac:dyDescent="0.25">
      <c r="A46" s="63" t="s">
        <v>61</v>
      </c>
      <c r="B46" s="63" t="s">
        <v>65</v>
      </c>
      <c r="C46" s="64">
        <v>8741</v>
      </c>
      <c r="D46" s="64">
        <v>8741</v>
      </c>
      <c r="E46" s="65">
        <v>100</v>
      </c>
      <c r="F46" s="64">
        <v>9983</v>
      </c>
      <c r="G46" s="64">
        <v>9973</v>
      </c>
      <c r="H46" s="65">
        <v>99.9</v>
      </c>
      <c r="I46" s="64">
        <v>825</v>
      </c>
      <c r="J46" s="64">
        <v>825</v>
      </c>
      <c r="K46" s="65">
        <v>100</v>
      </c>
      <c r="L46" s="64">
        <v>1821</v>
      </c>
      <c r="M46" s="64">
        <v>1821</v>
      </c>
      <c r="N46" s="65">
        <v>100</v>
      </c>
      <c r="O46" s="64">
        <v>0</v>
      </c>
      <c r="P46" s="64">
        <v>0</v>
      </c>
      <c r="Q46" s="67"/>
      <c r="R46" s="64">
        <v>709</v>
      </c>
      <c r="S46" s="64">
        <v>709</v>
      </c>
      <c r="T46" s="65">
        <v>100</v>
      </c>
      <c r="U46" s="64">
        <v>22069</v>
      </c>
      <c r="V46" s="65">
        <v>99.95</v>
      </c>
      <c r="W46" s="66"/>
    </row>
    <row r="47" spans="1:23" x14ac:dyDescent="0.25">
      <c r="A47" s="63" t="s">
        <v>66</v>
      </c>
      <c r="B47" s="63" t="s">
        <v>67</v>
      </c>
      <c r="C47" s="64">
        <v>14487</v>
      </c>
      <c r="D47" s="64">
        <v>14311</v>
      </c>
      <c r="E47" s="65">
        <v>98.79</v>
      </c>
      <c r="F47" s="64">
        <v>11402</v>
      </c>
      <c r="G47" s="64">
        <v>11225</v>
      </c>
      <c r="H47" s="65">
        <v>98.45</v>
      </c>
      <c r="I47" s="64">
        <v>1212</v>
      </c>
      <c r="J47" s="64">
        <v>868</v>
      </c>
      <c r="K47" s="65">
        <v>71.62</v>
      </c>
      <c r="L47" s="64">
        <v>288</v>
      </c>
      <c r="M47" s="64">
        <v>288</v>
      </c>
      <c r="N47" s="65">
        <v>100</v>
      </c>
      <c r="O47" s="64">
        <v>27389</v>
      </c>
      <c r="P47" s="64">
        <v>26404</v>
      </c>
      <c r="Q47" s="65">
        <v>96.4</v>
      </c>
      <c r="R47" s="64">
        <v>1054</v>
      </c>
      <c r="S47" s="64">
        <v>1042</v>
      </c>
      <c r="T47" s="65">
        <v>98.86</v>
      </c>
      <c r="U47" s="64">
        <v>54138</v>
      </c>
      <c r="V47" s="65">
        <v>96.97</v>
      </c>
      <c r="W47" s="66"/>
    </row>
    <row r="48" spans="1:23" x14ac:dyDescent="0.25">
      <c r="A48" s="63" t="s">
        <v>66</v>
      </c>
      <c r="B48" s="63" t="s">
        <v>68</v>
      </c>
      <c r="C48" s="64">
        <v>7426</v>
      </c>
      <c r="D48" s="64">
        <v>7426</v>
      </c>
      <c r="E48" s="65">
        <v>100</v>
      </c>
      <c r="F48" s="64">
        <v>7503</v>
      </c>
      <c r="G48" s="64">
        <v>7503</v>
      </c>
      <c r="H48" s="65">
        <v>100</v>
      </c>
      <c r="I48" s="64">
        <v>1013</v>
      </c>
      <c r="J48" s="64">
        <v>1013</v>
      </c>
      <c r="K48" s="65">
        <v>100</v>
      </c>
      <c r="L48" s="64">
        <v>2675</v>
      </c>
      <c r="M48" s="64">
        <v>2675</v>
      </c>
      <c r="N48" s="65">
        <v>100</v>
      </c>
      <c r="O48" s="64">
        <v>905</v>
      </c>
      <c r="P48" s="64">
        <v>905</v>
      </c>
      <c r="Q48" s="65">
        <v>100</v>
      </c>
      <c r="R48" s="64">
        <v>0</v>
      </c>
      <c r="S48" s="64">
        <v>0</v>
      </c>
      <c r="T48" s="67"/>
      <c r="U48" s="64">
        <v>19522</v>
      </c>
      <c r="V48" s="65">
        <v>100</v>
      </c>
      <c r="W48" s="66"/>
    </row>
    <row r="49" spans="1:23" x14ac:dyDescent="0.25">
      <c r="A49" s="63" t="s">
        <v>66</v>
      </c>
      <c r="B49" s="63" t="s">
        <v>69</v>
      </c>
      <c r="C49" s="64">
        <v>1160</v>
      </c>
      <c r="D49" s="64">
        <v>1160</v>
      </c>
      <c r="E49" s="65">
        <v>100</v>
      </c>
      <c r="F49" s="64">
        <v>2201</v>
      </c>
      <c r="G49" s="64">
        <v>2201</v>
      </c>
      <c r="H49" s="65">
        <v>100</v>
      </c>
      <c r="I49" s="64">
        <v>2</v>
      </c>
      <c r="J49" s="64">
        <v>2</v>
      </c>
      <c r="K49" s="65">
        <v>100</v>
      </c>
      <c r="L49" s="64">
        <v>1</v>
      </c>
      <c r="M49" s="64">
        <v>1</v>
      </c>
      <c r="N49" s="65">
        <v>100</v>
      </c>
      <c r="O49" s="64">
        <v>152</v>
      </c>
      <c r="P49" s="64">
        <v>152</v>
      </c>
      <c r="Q49" s="65">
        <v>100</v>
      </c>
      <c r="R49" s="64">
        <v>0</v>
      </c>
      <c r="S49" s="64">
        <v>0</v>
      </c>
      <c r="T49" s="67"/>
      <c r="U49" s="64">
        <v>3516</v>
      </c>
      <c r="V49" s="65">
        <v>100</v>
      </c>
      <c r="W49" s="66"/>
    </row>
    <row r="50" spans="1:23" x14ac:dyDescent="0.25">
      <c r="A50" s="63" t="s">
        <v>66</v>
      </c>
      <c r="B50" s="63" t="s">
        <v>70</v>
      </c>
      <c r="C50" s="64">
        <v>9162</v>
      </c>
      <c r="D50" s="64">
        <v>8811</v>
      </c>
      <c r="E50" s="65">
        <v>96.17</v>
      </c>
      <c r="F50" s="64">
        <v>10259</v>
      </c>
      <c r="G50" s="64">
        <v>9839</v>
      </c>
      <c r="H50" s="65">
        <v>95.91</v>
      </c>
      <c r="I50" s="64">
        <v>1001</v>
      </c>
      <c r="J50" s="64">
        <v>1001</v>
      </c>
      <c r="K50" s="65">
        <v>100</v>
      </c>
      <c r="L50" s="64">
        <v>1345</v>
      </c>
      <c r="M50" s="64">
        <v>1345</v>
      </c>
      <c r="N50" s="65">
        <v>100</v>
      </c>
      <c r="O50" s="64">
        <v>991</v>
      </c>
      <c r="P50" s="64">
        <v>981</v>
      </c>
      <c r="Q50" s="65">
        <v>98.99</v>
      </c>
      <c r="R50" s="64">
        <v>0</v>
      </c>
      <c r="S50" s="64">
        <v>0</v>
      </c>
      <c r="T50" s="67"/>
      <c r="U50" s="64">
        <v>21977</v>
      </c>
      <c r="V50" s="65">
        <v>96.57</v>
      </c>
      <c r="W50" s="66"/>
    </row>
    <row r="51" spans="1:23" x14ac:dyDescent="0.25">
      <c r="A51" s="63" t="s">
        <v>71</v>
      </c>
      <c r="B51" s="63" t="s">
        <v>72</v>
      </c>
      <c r="C51" s="64">
        <v>3763</v>
      </c>
      <c r="D51" s="64">
        <v>3144</v>
      </c>
      <c r="E51" s="65">
        <v>83.55</v>
      </c>
      <c r="F51" s="64">
        <v>2351</v>
      </c>
      <c r="G51" s="64">
        <v>2341</v>
      </c>
      <c r="H51" s="65">
        <v>99.57</v>
      </c>
      <c r="I51" s="64">
        <v>0</v>
      </c>
      <c r="J51" s="64">
        <v>0</v>
      </c>
      <c r="K51" s="67"/>
      <c r="L51" s="64">
        <v>0</v>
      </c>
      <c r="M51" s="64">
        <v>0</v>
      </c>
      <c r="N51" s="67"/>
      <c r="O51" s="64">
        <v>464</v>
      </c>
      <c r="P51" s="64">
        <v>435</v>
      </c>
      <c r="Q51" s="65">
        <v>93.75</v>
      </c>
      <c r="R51" s="64">
        <v>0</v>
      </c>
      <c r="S51" s="64">
        <v>0</v>
      </c>
      <c r="T51" s="67"/>
      <c r="U51" s="64">
        <v>5920</v>
      </c>
      <c r="V51" s="65">
        <v>90</v>
      </c>
      <c r="W51" s="66"/>
    </row>
    <row r="52" spans="1:23" x14ac:dyDescent="0.25">
      <c r="A52" s="63" t="s">
        <v>71</v>
      </c>
      <c r="B52" s="63" t="s">
        <v>73</v>
      </c>
      <c r="C52" s="64">
        <v>4626</v>
      </c>
      <c r="D52" s="64">
        <v>4626</v>
      </c>
      <c r="E52" s="65">
        <v>100</v>
      </c>
      <c r="F52" s="64">
        <v>4828</v>
      </c>
      <c r="G52" s="64">
        <v>4828</v>
      </c>
      <c r="H52" s="65">
        <v>100</v>
      </c>
      <c r="I52" s="64">
        <v>0</v>
      </c>
      <c r="J52" s="64">
        <v>0</v>
      </c>
      <c r="K52" s="67"/>
      <c r="L52" s="64">
        <v>0</v>
      </c>
      <c r="M52" s="64">
        <v>0</v>
      </c>
      <c r="N52" s="67"/>
      <c r="O52" s="64">
        <v>0</v>
      </c>
      <c r="P52" s="64">
        <v>0</v>
      </c>
      <c r="Q52" s="67"/>
      <c r="R52" s="64">
        <v>0</v>
      </c>
      <c r="S52" s="64">
        <v>0</v>
      </c>
      <c r="T52" s="67"/>
      <c r="U52" s="64">
        <v>9454</v>
      </c>
      <c r="V52" s="65">
        <v>100</v>
      </c>
      <c r="W52" s="66"/>
    </row>
    <row r="53" spans="1:23" x14ac:dyDescent="0.25">
      <c r="A53" s="63" t="s">
        <v>71</v>
      </c>
      <c r="B53" s="63" t="s">
        <v>74</v>
      </c>
      <c r="C53" s="64">
        <v>2703</v>
      </c>
      <c r="D53" s="64">
        <v>2703</v>
      </c>
      <c r="E53" s="65">
        <v>100</v>
      </c>
      <c r="F53" s="64">
        <v>3652</v>
      </c>
      <c r="G53" s="64">
        <v>3652</v>
      </c>
      <c r="H53" s="65">
        <v>100</v>
      </c>
      <c r="I53" s="64">
        <v>259</v>
      </c>
      <c r="J53" s="64">
        <v>259</v>
      </c>
      <c r="K53" s="65">
        <v>100</v>
      </c>
      <c r="L53" s="64">
        <v>749</v>
      </c>
      <c r="M53" s="64">
        <v>30</v>
      </c>
      <c r="N53" s="65">
        <v>4.01</v>
      </c>
      <c r="O53" s="64">
        <v>0</v>
      </c>
      <c r="P53" s="64">
        <v>0</v>
      </c>
      <c r="Q53" s="67"/>
      <c r="R53" s="64">
        <v>0</v>
      </c>
      <c r="S53" s="64">
        <v>0</v>
      </c>
      <c r="T53" s="67"/>
      <c r="U53" s="64">
        <v>6644</v>
      </c>
      <c r="V53" s="65">
        <v>90.23</v>
      </c>
      <c r="W53" s="66"/>
    </row>
    <row r="54" spans="1:23" x14ac:dyDescent="0.25">
      <c r="A54" s="63" t="s">
        <v>71</v>
      </c>
      <c r="B54" s="63" t="s">
        <v>75</v>
      </c>
      <c r="C54" s="64">
        <v>13104</v>
      </c>
      <c r="D54" s="64">
        <v>13104</v>
      </c>
      <c r="E54" s="65">
        <v>100</v>
      </c>
      <c r="F54" s="64">
        <v>14079</v>
      </c>
      <c r="G54" s="64">
        <v>14079</v>
      </c>
      <c r="H54" s="65">
        <v>100</v>
      </c>
      <c r="I54" s="64">
        <v>1679</v>
      </c>
      <c r="J54" s="64">
        <v>1679</v>
      </c>
      <c r="K54" s="65">
        <v>100</v>
      </c>
      <c r="L54" s="64">
        <v>2598</v>
      </c>
      <c r="M54" s="64">
        <v>2598</v>
      </c>
      <c r="N54" s="65">
        <v>100</v>
      </c>
      <c r="O54" s="64">
        <v>0</v>
      </c>
      <c r="P54" s="64">
        <v>0</v>
      </c>
      <c r="Q54" s="67"/>
      <c r="R54" s="64">
        <v>749</v>
      </c>
      <c r="S54" s="64">
        <v>749</v>
      </c>
      <c r="T54" s="65">
        <v>100</v>
      </c>
      <c r="U54" s="64">
        <v>32209</v>
      </c>
      <c r="V54" s="65">
        <v>100</v>
      </c>
      <c r="W54" s="66"/>
    </row>
    <row r="55" spans="1:23" x14ac:dyDescent="0.25">
      <c r="A55" s="63" t="s">
        <v>71</v>
      </c>
      <c r="B55" s="63" t="s">
        <v>76</v>
      </c>
      <c r="C55" s="64">
        <v>11550</v>
      </c>
      <c r="D55" s="64">
        <v>11550</v>
      </c>
      <c r="E55" s="65">
        <v>100</v>
      </c>
      <c r="F55" s="64">
        <v>60</v>
      </c>
      <c r="G55" s="64">
        <v>60</v>
      </c>
      <c r="H55" s="65">
        <v>100</v>
      </c>
      <c r="I55" s="64">
        <v>3000</v>
      </c>
      <c r="J55" s="64">
        <v>3000</v>
      </c>
      <c r="K55" s="65">
        <v>100</v>
      </c>
      <c r="L55" s="64">
        <v>3300</v>
      </c>
      <c r="M55" s="64">
        <v>3300</v>
      </c>
      <c r="N55" s="65">
        <v>100</v>
      </c>
      <c r="O55" s="64">
        <v>268</v>
      </c>
      <c r="P55" s="64">
        <v>268</v>
      </c>
      <c r="Q55" s="65">
        <v>100</v>
      </c>
      <c r="R55" s="64">
        <v>0</v>
      </c>
      <c r="S55" s="64">
        <v>0</v>
      </c>
      <c r="T55" s="67"/>
      <c r="U55" s="64">
        <v>18178</v>
      </c>
      <c r="V55" s="65">
        <v>100</v>
      </c>
      <c r="W55" s="66"/>
    </row>
    <row r="56" spans="1:23" x14ac:dyDescent="0.25">
      <c r="A56" s="63" t="s">
        <v>71</v>
      </c>
      <c r="B56" s="63" t="s">
        <v>77</v>
      </c>
      <c r="C56" s="64">
        <v>5802</v>
      </c>
      <c r="D56" s="64">
        <v>5622</v>
      </c>
      <c r="E56" s="65">
        <v>96.9</v>
      </c>
      <c r="F56" s="64">
        <v>7603</v>
      </c>
      <c r="G56" s="64">
        <v>7373</v>
      </c>
      <c r="H56" s="65">
        <v>96.97</v>
      </c>
      <c r="I56" s="64">
        <v>275</v>
      </c>
      <c r="J56" s="64">
        <v>275</v>
      </c>
      <c r="K56" s="65">
        <v>100</v>
      </c>
      <c r="L56" s="64">
        <v>946</v>
      </c>
      <c r="M56" s="64">
        <v>903</v>
      </c>
      <c r="N56" s="65">
        <v>95.45</v>
      </c>
      <c r="O56" s="64">
        <v>1334</v>
      </c>
      <c r="P56" s="64">
        <v>1305</v>
      </c>
      <c r="Q56" s="65">
        <v>97.83</v>
      </c>
      <c r="R56" s="64">
        <v>73</v>
      </c>
      <c r="S56" s="64">
        <v>69</v>
      </c>
      <c r="T56" s="65">
        <v>94.52</v>
      </c>
      <c r="U56" s="64">
        <v>15547</v>
      </c>
      <c r="V56" s="65">
        <v>96.97</v>
      </c>
      <c r="W56" s="66"/>
    </row>
    <row r="57" spans="1:23" x14ac:dyDescent="0.25">
      <c r="A57" s="63" t="s">
        <v>78</v>
      </c>
      <c r="B57" s="88" t="s">
        <v>79</v>
      </c>
      <c r="C57" s="67"/>
      <c r="D57" s="67"/>
      <c r="E57" s="67"/>
      <c r="F57" s="67"/>
      <c r="G57" s="67"/>
      <c r="H57" s="67"/>
      <c r="I57" s="67"/>
      <c r="J57" s="67"/>
      <c r="K57" s="67"/>
      <c r="L57" s="67"/>
      <c r="M57" s="67"/>
      <c r="N57" s="67"/>
      <c r="O57" s="67"/>
      <c r="P57" s="67"/>
      <c r="Q57" s="67"/>
      <c r="R57" s="67"/>
      <c r="S57" s="67"/>
      <c r="T57" s="67"/>
      <c r="U57" s="67"/>
      <c r="V57" s="67"/>
      <c r="W57" s="66"/>
    </row>
    <row r="58" spans="1:23" x14ac:dyDescent="0.25">
      <c r="A58" s="63" t="s">
        <v>78</v>
      </c>
      <c r="B58" s="88" t="s">
        <v>80</v>
      </c>
      <c r="C58" s="67"/>
      <c r="D58" s="67"/>
      <c r="E58" s="67"/>
      <c r="F58" s="67"/>
      <c r="G58" s="67"/>
      <c r="H58" s="67"/>
      <c r="I58" s="67"/>
      <c r="J58" s="67"/>
      <c r="K58" s="67"/>
      <c r="L58" s="67"/>
      <c r="M58" s="67"/>
      <c r="N58" s="67"/>
      <c r="O58" s="67"/>
      <c r="P58" s="67"/>
      <c r="Q58" s="67"/>
      <c r="R58" s="67"/>
      <c r="S58" s="67"/>
      <c r="T58" s="67"/>
      <c r="U58" s="67"/>
      <c r="V58" s="67"/>
      <c r="W58" s="66"/>
    </row>
    <row r="59" spans="1:23" x14ac:dyDescent="0.25">
      <c r="A59" s="63" t="s">
        <v>78</v>
      </c>
      <c r="B59" s="63" t="s">
        <v>81</v>
      </c>
      <c r="C59" s="64">
        <v>4791</v>
      </c>
      <c r="D59" s="64">
        <v>4784</v>
      </c>
      <c r="E59" s="65">
        <v>99.85</v>
      </c>
      <c r="F59" s="64">
        <v>11532</v>
      </c>
      <c r="G59" s="64">
        <v>11343</v>
      </c>
      <c r="H59" s="65">
        <v>98.36</v>
      </c>
      <c r="I59" s="64">
        <v>336</v>
      </c>
      <c r="J59" s="64">
        <v>302</v>
      </c>
      <c r="K59" s="65">
        <v>89.88</v>
      </c>
      <c r="L59" s="64">
        <v>256</v>
      </c>
      <c r="M59" s="64">
        <v>204</v>
      </c>
      <c r="N59" s="65">
        <v>79.69</v>
      </c>
      <c r="O59" s="64">
        <v>0</v>
      </c>
      <c r="P59" s="64">
        <v>0</v>
      </c>
      <c r="Q59" s="67"/>
      <c r="R59" s="64">
        <v>232</v>
      </c>
      <c r="S59" s="64">
        <v>232</v>
      </c>
      <c r="T59" s="65">
        <v>100</v>
      </c>
      <c r="U59" s="64">
        <v>16865</v>
      </c>
      <c r="V59" s="65">
        <v>98.36</v>
      </c>
      <c r="W59" s="66"/>
    </row>
    <row r="60" spans="1:23" x14ac:dyDescent="0.25">
      <c r="A60" s="63" t="s">
        <v>78</v>
      </c>
      <c r="B60" s="63" t="s">
        <v>82</v>
      </c>
      <c r="C60" s="64">
        <v>4704</v>
      </c>
      <c r="D60" s="64">
        <v>4704</v>
      </c>
      <c r="E60" s="65">
        <v>100</v>
      </c>
      <c r="F60" s="64">
        <v>8629</v>
      </c>
      <c r="G60" s="64">
        <v>8629</v>
      </c>
      <c r="H60" s="65">
        <v>100</v>
      </c>
      <c r="I60" s="64">
        <v>603</v>
      </c>
      <c r="J60" s="64">
        <v>603</v>
      </c>
      <c r="K60" s="65">
        <v>100</v>
      </c>
      <c r="L60" s="64">
        <v>220</v>
      </c>
      <c r="M60" s="64">
        <v>220</v>
      </c>
      <c r="N60" s="65">
        <v>100</v>
      </c>
      <c r="O60" s="64">
        <v>0</v>
      </c>
      <c r="P60" s="64">
        <v>0</v>
      </c>
      <c r="Q60" s="67"/>
      <c r="R60" s="64">
        <v>350</v>
      </c>
      <c r="S60" s="64">
        <v>350</v>
      </c>
      <c r="T60" s="65">
        <v>100</v>
      </c>
      <c r="U60" s="64">
        <v>14506</v>
      </c>
      <c r="V60" s="65">
        <v>100</v>
      </c>
      <c r="W60" s="66"/>
    </row>
    <row r="61" spans="1:23" x14ac:dyDescent="0.25">
      <c r="A61" s="63" t="s">
        <v>78</v>
      </c>
      <c r="B61" s="63" t="s">
        <v>83</v>
      </c>
      <c r="C61" s="64">
        <v>5584</v>
      </c>
      <c r="D61" s="64">
        <v>5584</v>
      </c>
      <c r="E61" s="65">
        <v>100</v>
      </c>
      <c r="F61" s="64">
        <v>11212</v>
      </c>
      <c r="G61" s="64">
        <v>11212</v>
      </c>
      <c r="H61" s="65">
        <v>100</v>
      </c>
      <c r="I61" s="64">
        <v>2320</v>
      </c>
      <c r="J61" s="64">
        <v>2320</v>
      </c>
      <c r="K61" s="65">
        <v>100</v>
      </c>
      <c r="L61" s="64">
        <v>933</v>
      </c>
      <c r="M61" s="64">
        <v>933</v>
      </c>
      <c r="N61" s="65">
        <v>100</v>
      </c>
      <c r="O61" s="64">
        <v>468</v>
      </c>
      <c r="P61" s="64">
        <v>468</v>
      </c>
      <c r="Q61" s="65">
        <v>100</v>
      </c>
      <c r="R61" s="64">
        <v>0</v>
      </c>
      <c r="S61" s="64">
        <v>0</v>
      </c>
      <c r="T61" s="67"/>
      <c r="U61" s="64">
        <v>20517</v>
      </c>
      <c r="V61" s="65">
        <v>100</v>
      </c>
      <c r="W61" s="66"/>
    </row>
    <row r="62" spans="1:23" x14ac:dyDescent="0.25">
      <c r="A62" s="63" t="s">
        <v>78</v>
      </c>
      <c r="B62" s="63" t="s">
        <v>84</v>
      </c>
      <c r="C62" s="64">
        <v>15030</v>
      </c>
      <c r="D62" s="64">
        <v>15030</v>
      </c>
      <c r="E62" s="65">
        <v>100</v>
      </c>
      <c r="F62" s="64">
        <v>7104</v>
      </c>
      <c r="G62" s="64">
        <v>7104</v>
      </c>
      <c r="H62" s="65">
        <v>100</v>
      </c>
      <c r="I62" s="64">
        <v>1338</v>
      </c>
      <c r="J62" s="64">
        <v>1338</v>
      </c>
      <c r="K62" s="65">
        <v>100</v>
      </c>
      <c r="L62" s="64">
        <v>3005</v>
      </c>
      <c r="M62" s="64">
        <v>3005</v>
      </c>
      <c r="N62" s="65">
        <v>100</v>
      </c>
      <c r="O62" s="64">
        <v>0</v>
      </c>
      <c r="P62" s="64">
        <v>0</v>
      </c>
      <c r="Q62" s="67"/>
      <c r="R62" s="64">
        <v>3344</v>
      </c>
      <c r="S62" s="64">
        <v>3344</v>
      </c>
      <c r="T62" s="65">
        <v>100</v>
      </c>
      <c r="U62" s="64">
        <v>29821</v>
      </c>
      <c r="V62" s="65">
        <v>100</v>
      </c>
      <c r="W62" s="66"/>
    </row>
    <row r="63" spans="1:23" x14ac:dyDescent="0.25">
      <c r="A63" s="63" t="s">
        <v>78</v>
      </c>
      <c r="B63" s="63" t="s">
        <v>85</v>
      </c>
      <c r="C63" s="64">
        <v>250000</v>
      </c>
      <c r="D63" s="64">
        <v>250000</v>
      </c>
      <c r="E63" s="65">
        <v>100</v>
      </c>
      <c r="F63" s="64">
        <v>35000</v>
      </c>
      <c r="G63" s="64">
        <v>35000</v>
      </c>
      <c r="H63" s="65">
        <v>100</v>
      </c>
      <c r="I63" s="64">
        <v>15700</v>
      </c>
      <c r="J63" s="64">
        <v>15500</v>
      </c>
      <c r="K63" s="65">
        <v>98.73</v>
      </c>
      <c r="L63" s="64">
        <v>46300</v>
      </c>
      <c r="M63" s="64">
        <v>46300</v>
      </c>
      <c r="N63" s="65">
        <v>100</v>
      </c>
      <c r="O63" s="64">
        <v>0</v>
      </c>
      <c r="P63" s="64">
        <v>0</v>
      </c>
      <c r="Q63" s="67"/>
      <c r="R63" s="64">
        <v>0</v>
      </c>
      <c r="S63" s="64">
        <v>0</v>
      </c>
      <c r="T63" s="67"/>
      <c r="U63" s="64">
        <v>346800</v>
      </c>
      <c r="V63" s="65">
        <v>99.94</v>
      </c>
      <c r="W63" s="66"/>
    </row>
    <row r="64" spans="1:23" x14ac:dyDescent="0.25">
      <c r="A64" s="63" t="s">
        <v>78</v>
      </c>
      <c r="B64" s="63" t="s">
        <v>86</v>
      </c>
      <c r="C64" s="64">
        <v>13105</v>
      </c>
      <c r="D64" s="64">
        <v>13105</v>
      </c>
      <c r="E64" s="65">
        <v>100</v>
      </c>
      <c r="F64" s="64">
        <v>25473</v>
      </c>
      <c r="G64" s="64">
        <v>25473</v>
      </c>
      <c r="H64" s="65">
        <v>100</v>
      </c>
      <c r="I64" s="64">
        <v>22772</v>
      </c>
      <c r="J64" s="64">
        <v>11295</v>
      </c>
      <c r="K64" s="65">
        <v>49.6</v>
      </c>
      <c r="L64" s="64">
        <v>1056</v>
      </c>
      <c r="M64" s="64">
        <v>1056</v>
      </c>
      <c r="N64" s="65">
        <v>100</v>
      </c>
      <c r="O64" s="64">
        <v>0</v>
      </c>
      <c r="P64" s="64">
        <v>0</v>
      </c>
      <c r="Q64" s="67"/>
      <c r="R64" s="64">
        <v>970</v>
      </c>
      <c r="S64" s="64">
        <v>970</v>
      </c>
      <c r="T64" s="65">
        <v>100</v>
      </c>
      <c r="U64" s="64">
        <v>51899</v>
      </c>
      <c r="V64" s="65">
        <v>81.89</v>
      </c>
      <c r="W64" s="66"/>
    </row>
    <row r="65" spans="1:23" x14ac:dyDescent="0.25">
      <c r="A65" s="113" t="s">
        <v>1</v>
      </c>
      <c r="B65" s="113"/>
      <c r="C65" s="113"/>
      <c r="D65" s="113"/>
      <c r="E65" s="113"/>
      <c r="F65" s="113"/>
      <c r="G65" s="113"/>
      <c r="H65" s="113"/>
      <c r="I65" s="113"/>
      <c r="J65" s="113"/>
      <c r="K65" s="113"/>
      <c r="L65" s="113"/>
      <c r="M65" s="113"/>
      <c r="N65" s="113"/>
      <c r="O65" s="113"/>
      <c r="P65" s="113"/>
      <c r="Q65" s="113"/>
      <c r="R65" s="113"/>
      <c r="S65" s="113"/>
      <c r="T65" s="113"/>
      <c r="U65" s="113"/>
      <c r="V65" s="113"/>
      <c r="W65" s="113"/>
    </row>
    <row r="66" spans="1:23" x14ac:dyDescent="0.25">
      <c r="A66" s="113" t="s">
        <v>1</v>
      </c>
      <c r="B66" s="113"/>
      <c r="C66" s="113"/>
      <c r="D66" s="113"/>
      <c r="E66" s="113"/>
      <c r="F66" s="113"/>
      <c r="G66" s="113"/>
      <c r="H66" s="113"/>
      <c r="I66" s="113"/>
      <c r="J66" s="113"/>
      <c r="K66" s="113"/>
      <c r="L66" s="113"/>
      <c r="M66" s="113"/>
      <c r="N66" s="113"/>
      <c r="O66" s="113"/>
      <c r="P66" s="113"/>
      <c r="Q66" s="113"/>
      <c r="R66" s="113"/>
      <c r="S66" s="113"/>
      <c r="T66" s="113"/>
      <c r="U66" s="113"/>
      <c r="V66" s="113"/>
      <c r="W66" s="113"/>
    </row>
  </sheetData>
  <mergeCells count="6">
    <mergeCell ref="A3:W3"/>
    <mergeCell ref="A65:W65"/>
    <mergeCell ref="A66:W66"/>
    <mergeCell ref="A1:W1"/>
    <mergeCell ref="A2:B2"/>
    <mergeCell ref="C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zoomScaleNormal="100" workbookViewId="0">
      <pane xSplit="1" ySplit="4" topLeftCell="B5" activePane="bottomRight" state="frozen"/>
      <selection pane="topRight" activeCell="B1" sqref="B1"/>
      <selection pane="bottomLeft" activeCell="A9" sqref="A9"/>
      <selection pane="bottomRight" sqref="A1:L1"/>
    </sheetView>
  </sheetViews>
  <sheetFormatPr defaultRowHeight="15" x14ac:dyDescent="0.25"/>
  <cols>
    <col min="1" max="1" width="13" style="9" customWidth="1"/>
    <col min="2" max="2" width="16.7109375" style="9" customWidth="1"/>
    <col min="3" max="8" width="18.28515625" style="9" customWidth="1"/>
    <col min="9" max="9" width="19.85546875" style="9" customWidth="1"/>
    <col min="10" max="10" width="21.28515625" style="9" customWidth="1"/>
    <col min="11" max="11" width="18.28515625" style="9" customWidth="1"/>
    <col min="12" max="12" width="91.42578125" style="9" customWidth="1"/>
    <col min="13" max="16384" width="9.140625" style="9"/>
  </cols>
  <sheetData>
    <row r="1" spans="1:12" ht="19.5" x14ac:dyDescent="0.25">
      <c r="A1" s="114" t="s">
        <v>111</v>
      </c>
      <c r="B1" s="114"/>
      <c r="C1" s="114"/>
      <c r="D1" s="114"/>
      <c r="E1" s="114"/>
      <c r="F1" s="114"/>
      <c r="G1" s="114"/>
      <c r="H1" s="114"/>
      <c r="I1" s="114"/>
      <c r="J1" s="114"/>
      <c r="K1" s="114"/>
      <c r="L1" s="114"/>
    </row>
    <row r="2" spans="1:12" x14ac:dyDescent="0.25">
      <c r="A2" s="115"/>
      <c r="B2" s="115"/>
      <c r="C2" s="116"/>
      <c r="D2" s="116"/>
    </row>
    <row r="3" spans="1:12" x14ac:dyDescent="0.25">
      <c r="A3" s="120" t="s">
        <v>1</v>
      </c>
      <c r="B3" s="120"/>
      <c r="C3" s="120"/>
      <c r="D3" s="120"/>
      <c r="E3" s="120"/>
      <c r="F3" s="120"/>
      <c r="G3" s="120"/>
      <c r="H3" s="120"/>
      <c r="I3" s="120"/>
      <c r="J3" s="120"/>
      <c r="K3" s="120"/>
      <c r="L3" s="120"/>
    </row>
    <row r="4" spans="1:12" ht="63.75" x14ac:dyDescent="0.25">
      <c r="A4" s="57" t="s">
        <v>3</v>
      </c>
      <c r="B4" s="57" t="s">
        <v>4</v>
      </c>
      <c r="C4" s="57" t="s">
        <v>112</v>
      </c>
      <c r="D4" s="57" t="s">
        <v>113</v>
      </c>
      <c r="E4" s="57" t="s">
        <v>114</v>
      </c>
      <c r="F4" s="57" t="s">
        <v>115</v>
      </c>
      <c r="G4" s="57" t="s">
        <v>116</v>
      </c>
      <c r="H4" s="10" t="s">
        <v>117</v>
      </c>
      <c r="I4" s="57" t="s">
        <v>118</v>
      </c>
      <c r="J4" s="57" t="s">
        <v>122</v>
      </c>
      <c r="K4" s="57" t="s">
        <v>119</v>
      </c>
    </row>
    <row r="5" spans="1:12" x14ac:dyDescent="0.25">
      <c r="A5" s="121" t="s">
        <v>16</v>
      </c>
      <c r="B5" s="11" t="s">
        <v>17</v>
      </c>
      <c r="C5" s="12">
        <v>16014.78</v>
      </c>
      <c r="D5" s="13">
        <f>C5*100/K5</f>
        <v>71.866049715565396</v>
      </c>
      <c r="E5" s="12">
        <v>5410.6139999999996</v>
      </c>
      <c r="F5" s="13">
        <f>E5*100/K5</f>
        <v>24.280037235337236</v>
      </c>
      <c r="G5" s="12">
        <v>0</v>
      </c>
      <c r="H5" s="13">
        <f>G5*100/K5</f>
        <v>0</v>
      </c>
      <c r="I5" s="12">
        <v>858.81399999999996</v>
      </c>
      <c r="J5" s="13">
        <f>I5*100/K5</f>
        <v>3.8539130490973696</v>
      </c>
      <c r="K5" s="12">
        <v>22284.207999999999</v>
      </c>
    </row>
    <row r="6" spans="1:12" x14ac:dyDescent="0.25">
      <c r="A6" s="122"/>
      <c r="B6" s="11" t="s">
        <v>18</v>
      </c>
      <c r="C6" s="12">
        <v>6701.4679999999998</v>
      </c>
      <c r="D6" s="13">
        <f t="shared" ref="D6:D11" si="0">C6*100/K6</f>
        <v>75.562362446019975</v>
      </c>
      <c r="E6" s="12">
        <v>1792.5909999999999</v>
      </c>
      <c r="F6" s="13">
        <f t="shared" ref="F6:F11" si="1">E6*100/K6</f>
        <v>20.212349124023781</v>
      </c>
      <c r="G6" s="12">
        <v>0</v>
      </c>
      <c r="H6" s="13">
        <f t="shared" ref="H6:H11" si="2">G6*100/K6</f>
        <v>0</v>
      </c>
      <c r="I6" s="12">
        <v>374.73200000000003</v>
      </c>
      <c r="J6" s="13">
        <f t="shared" ref="J6:J11" si="3">I6*100/K6</f>
        <v>4.2252884299562377</v>
      </c>
      <c r="K6" s="12">
        <v>8868.7909999999993</v>
      </c>
    </row>
    <row r="7" spans="1:12" x14ac:dyDescent="0.25">
      <c r="A7" s="122"/>
      <c r="B7" s="11" t="s">
        <v>19</v>
      </c>
      <c r="C7" s="15">
        <v>1659.1440000000002</v>
      </c>
      <c r="D7" s="13">
        <f t="shared" si="0"/>
        <v>48.82218528989322</v>
      </c>
      <c r="E7" s="15">
        <v>1621.5105000000005</v>
      </c>
      <c r="F7" s="13">
        <f t="shared" si="1"/>
        <v>47.714777066069857</v>
      </c>
      <c r="G7" s="15">
        <v>0</v>
      </c>
      <c r="H7" s="13">
        <f t="shared" si="2"/>
        <v>0</v>
      </c>
      <c r="I7" s="15">
        <v>115.708804</v>
      </c>
      <c r="J7" s="13">
        <f t="shared" si="3"/>
        <v>3.4048621871036735</v>
      </c>
      <c r="K7" s="15">
        <v>3398.3403039999994</v>
      </c>
    </row>
    <row r="8" spans="1:12" x14ac:dyDescent="0.25">
      <c r="A8" s="122"/>
      <c r="B8" s="11" t="s">
        <v>20</v>
      </c>
      <c r="C8" s="12">
        <v>7098.4930000000004</v>
      </c>
      <c r="D8" s="13">
        <f t="shared" si="0"/>
        <v>58.035351195773877</v>
      </c>
      <c r="E8" s="12">
        <v>4058.3229999999999</v>
      </c>
      <c r="F8" s="13">
        <f t="shared" si="1"/>
        <v>33.179746823852135</v>
      </c>
      <c r="G8" s="12">
        <v>290.86</v>
      </c>
      <c r="H8" s="13">
        <f t="shared" si="2"/>
        <v>2.3779923779318777</v>
      </c>
      <c r="I8" s="12">
        <v>783.65</v>
      </c>
      <c r="J8" s="13">
        <f t="shared" si="3"/>
        <v>6.4069096024421235</v>
      </c>
      <c r="K8" s="12">
        <v>12231.325999999999</v>
      </c>
    </row>
    <row r="9" spans="1:12" x14ac:dyDescent="0.25">
      <c r="A9" s="122"/>
      <c r="B9" s="11" t="s">
        <v>21</v>
      </c>
      <c r="C9" s="12">
        <v>4179.3190000000004</v>
      </c>
      <c r="D9" s="13">
        <f t="shared" si="0"/>
        <v>68.19335345854563</v>
      </c>
      <c r="E9" s="12">
        <v>1750.4559999999999</v>
      </c>
      <c r="F9" s="13">
        <f t="shared" si="1"/>
        <v>28.561941484158528</v>
      </c>
      <c r="G9" s="12">
        <v>0</v>
      </c>
      <c r="H9" s="13">
        <f t="shared" si="2"/>
        <v>0</v>
      </c>
      <c r="I9" s="12">
        <v>198.85599999999999</v>
      </c>
      <c r="J9" s="13">
        <f t="shared" si="3"/>
        <v>3.2447050572958296</v>
      </c>
      <c r="K9" s="12">
        <v>6128.6310000000003</v>
      </c>
    </row>
    <row r="10" spans="1:12" x14ac:dyDescent="0.25">
      <c r="A10" s="122"/>
      <c r="B10" s="11" t="s">
        <v>22</v>
      </c>
      <c r="C10" s="15">
        <v>6571.268</v>
      </c>
      <c r="D10" s="13">
        <f t="shared" si="0"/>
        <v>59.80562463021181</v>
      </c>
      <c r="E10" s="15">
        <v>4068.7190000000001</v>
      </c>
      <c r="F10" s="13">
        <f t="shared" si="1"/>
        <v>37.029730219466131</v>
      </c>
      <c r="G10" s="15">
        <v>0</v>
      </c>
      <c r="H10" s="13">
        <f t="shared" si="2"/>
        <v>0</v>
      </c>
      <c r="I10" s="15">
        <v>347.72199999999998</v>
      </c>
      <c r="J10" s="13">
        <f t="shared" si="3"/>
        <v>3.164645150322055</v>
      </c>
      <c r="K10" s="15">
        <v>10987.709000000001</v>
      </c>
    </row>
    <row r="11" spans="1:12" x14ac:dyDescent="0.25">
      <c r="A11" s="122"/>
      <c r="B11" s="11" t="s">
        <v>23</v>
      </c>
      <c r="C11" s="12">
        <v>4975.18</v>
      </c>
      <c r="D11" s="13">
        <f t="shared" si="0"/>
        <v>65.685395370845669</v>
      </c>
      <c r="E11" s="12">
        <v>2417.1060000000002</v>
      </c>
      <c r="F11" s="13">
        <f t="shared" si="1"/>
        <v>31.912124438360681</v>
      </c>
      <c r="G11" s="12">
        <v>0</v>
      </c>
      <c r="H11" s="13">
        <f t="shared" si="2"/>
        <v>0</v>
      </c>
      <c r="I11" s="12">
        <v>181.97</v>
      </c>
      <c r="J11" s="13">
        <f t="shared" si="3"/>
        <v>2.4024801907936566</v>
      </c>
      <c r="K11" s="12">
        <v>7574.2560000000003</v>
      </c>
    </row>
    <row r="12" spans="1:12" x14ac:dyDescent="0.25">
      <c r="A12" s="123"/>
      <c r="B12" s="16" t="s">
        <v>24</v>
      </c>
      <c r="C12" s="17">
        <f>SUM(C5:C11)</f>
        <v>47199.652000000009</v>
      </c>
      <c r="D12" s="18">
        <f>C12*100/K12</f>
        <v>66.038195457800498</v>
      </c>
      <c r="E12" s="17">
        <f t="shared" ref="E12:K12" si="4">SUM(E5:E11)</f>
        <v>21119.319500000001</v>
      </c>
      <c r="F12" s="18">
        <f>E12*100/K12</f>
        <v>29.548559999483416</v>
      </c>
      <c r="G12" s="17">
        <f t="shared" si="4"/>
        <v>290.86</v>
      </c>
      <c r="H12" s="18">
        <v>0</v>
      </c>
      <c r="I12" s="17">
        <f t="shared" si="4"/>
        <v>2861.452804</v>
      </c>
      <c r="J12" s="18">
        <f>I12*100/K12</f>
        <v>4.0035290845750993</v>
      </c>
      <c r="K12" s="17">
        <f t="shared" si="4"/>
        <v>71473.261304</v>
      </c>
    </row>
    <row r="13" spans="1:12" x14ac:dyDescent="0.25">
      <c r="A13" s="117" t="s">
        <v>25</v>
      </c>
      <c r="B13" s="11" t="s">
        <v>26</v>
      </c>
      <c r="C13" s="12">
        <v>10238.42</v>
      </c>
      <c r="D13" s="13">
        <f>C13*100/K13</f>
        <v>69.780236032632203</v>
      </c>
      <c r="E13" s="12">
        <v>2269.9029999999998</v>
      </c>
      <c r="F13" s="13">
        <f>E13*100/K13</f>
        <v>15.470586976426041</v>
      </c>
      <c r="G13" s="12">
        <v>2164.0549999999998</v>
      </c>
      <c r="H13" s="13">
        <f>G13*100/K13</f>
        <v>14.749176990941752</v>
      </c>
      <c r="I13" s="12">
        <v>0</v>
      </c>
      <c r="J13" s="13">
        <f>I13*100/K13</f>
        <v>0</v>
      </c>
      <c r="K13" s="12">
        <v>14672.378000000001</v>
      </c>
    </row>
    <row r="14" spans="1:12" x14ac:dyDescent="0.25">
      <c r="A14" s="118"/>
      <c r="B14" s="11" t="s">
        <v>27</v>
      </c>
      <c r="C14" s="12">
        <v>8317</v>
      </c>
      <c r="D14" s="13">
        <f t="shared" ref="D14:D73" si="5">C14*100/K14</f>
        <v>79.321631715681974</v>
      </c>
      <c r="E14" s="12">
        <v>1309.02</v>
      </c>
      <c r="F14" s="13">
        <f t="shared" ref="F14:F18" si="6">E14*100/K14</f>
        <v>12.484501905550321</v>
      </c>
      <c r="G14" s="12">
        <v>812.21</v>
      </c>
      <c r="H14" s="13">
        <f t="shared" ref="H14:H18" si="7">G14*100/K14</f>
        <v>7.7462814110609663</v>
      </c>
      <c r="I14" s="12">
        <v>46.93</v>
      </c>
      <c r="J14" s="13">
        <f t="shared" ref="J14:J18" si="8">I14*100/K14</f>
        <v>0.44758496770673983</v>
      </c>
      <c r="K14" s="12">
        <v>10485.16</v>
      </c>
    </row>
    <row r="15" spans="1:12" x14ac:dyDescent="0.25">
      <c r="A15" s="118"/>
      <c r="B15" s="11" t="s">
        <v>28</v>
      </c>
      <c r="C15" s="12">
        <v>109691.05899999999</v>
      </c>
      <c r="D15" s="13">
        <f t="shared" si="5"/>
        <v>78.687210011395649</v>
      </c>
      <c r="E15" s="12">
        <v>20774.924999999999</v>
      </c>
      <c r="F15" s="13">
        <f t="shared" si="6"/>
        <v>14.902954728935509</v>
      </c>
      <c r="G15" s="12">
        <v>0</v>
      </c>
      <c r="H15" s="13">
        <f t="shared" si="7"/>
        <v>0</v>
      </c>
      <c r="I15" s="12">
        <v>8935.3989999999994</v>
      </c>
      <c r="J15" s="13">
        <f t="shared" si="8"/>
        <v>6.4098352596688359</v>
      </c>
      <c r="K15" s="12">
        <v>139401.383</v>
      </c>
    </row>
    <row r="16" spans="1:12" x14ac:dyDescent="0.25">
      <c r="A16" s="118"/>
      <c r="B16" s="21" t="s">
        <v>29</v>
      </c>
      <c r="C16" s="12">
        <v>28407.955000000002</v>
      </c>
      <c r="D16" s="13">
        <f t="shared" si="5"/>
        <v>94.561773988081228</v>
      </c>
      <c r="E16" s="12">
        <v>1162.4849999999999</v>
      </c>
      <c r="F16" s="13">
        <f t="shared" si="6"/>
        <v>3.869572583965815</v>
      </c>
      <c r="G16" s="12">
        <v>286.86</v>
      </c>
      <c r="H16" s="13">
        <f t="shared" si="7"/>
        <v>0.95487304475880019</v>
      </c>
      <c r="I16" s="90">
        <v>184.39</v>
      </c>
      <c r="J16" s="91">
        <f t="shared" si="8"/>
        <v>0.61378038319415451</v>
      </c>
      <c r="K16" s="12">
        <v>30041.69</v>
      </c>
      <c r="L16" s="9">
        <v>28407.955000000002</v>
      </c>
    </row>
    <row r="17" spans="1:11" x14ac:dyDescent="0.25">
      <c r="A17" s="118"/>
      <c r="B17" s="11" t="s">
        <v>30</v>
      </c>
      <c r="C17" s="15">
        <v>14829.82</v>
      </c>
      <c r="D17" s="13">
        <f t="shared" si="5"/>
        <v>76.356949748433493</v>
      </c>
      <c r="E17" s="15">
        <v>399.529</v>
      </c>
      <c r="F17" s="13">
        <f t="shared" si="6"/>
        <v>2.0571265043029441</v>
      </c>
      <c r="G17" s="15">
        <v>2904.2</v>
      </c>
      <c r="H17" s="13">
        <f t="shared" si="7"/>
        <v>14.953374583063081</v>
      </c>
      <c r="I17" s="15">
        <v>1288.154</v>
      </c>
      <c r="J17" s="13">
        <f t="shared" si="8"/>
        <v>6.6325491642004817</v>
      </c>
      <c r="K17" s="15">
        <v>19421.703000000001</v>
      </c>
    </row>
    <row r="18" spans="1:11" x14ac:dyDescent="0.25">
      <c r="A18" s="118"/>
      <c r="B18" s="11" t="s">
        <v>31</v>
      </c>
      <c r="C18" s="12">
        <v>8998.08</v>
      </c>
      <c r="D18" s="13">
        <f t="shared" si="5"/>
        <v>84.583159509185151</v>
      </c>
      <c r="E18" s="12">
        <v>923.17700000000002</v>
      </c>
      <c r="F18" s="13">
        <f t="shared" si="6"/>
        <v>8.6779876869522177</v>
      </c>
      <c r="G18" s="12">
        <v>648.26</v>
      </c>
      <c r="H18" s="13">
        <f t="shared" si="7"/>
        <v>6.0937309941036713</v>
      </c>
      <c r="I18" s="12">
        <v>68.629000000000005</v>
      </c>
      <c r="J18" s="13">
        <f t="shared" si="8"/>
        <v>0.64512180975895617</v>
      </c>
      <c r="K18" s="12">
        <v>10638.146000000001</v>
      </c>
    </row>
    <row r="19" spans="1:11" x14ac:dyDescent="0.25">
      <c r="A19" s="119"/>
      <c r="B19" s="16" t="s">
        <v>24</v>
      </c>
      <c r="C19" s="17">
        <f>SUM(C13:C18)</f>
        <v>180482.334</v>
      </c>
      <c r="D19" s="18">
        <f>C19*100/K19</f>
        <v>80.335602446465202</v>
      </c>
      <c r="E19" s="17">
        <f t="shared" ref="E19:K19" si="9">SUM(E13:E18)</f>
        <v>26839.038999999997</v>
      </c>
      <c r="F19" s="18">
        <f>E19*100/K19</f>
        <v>11.946489827359917</v>
      </c>
      <c r="G19" s="17">
        <f t="shared" si="9"/>
        <v>6815.585</v>
      </c>
      <c r="H19" s="18">
        <f>G19*100/K19</f>
        <v>3.0337269851579576</v>
      </c>
      <c r="I19" s="17">
        <f t="shared" si="9"/>
        <v>10523.502</v>
      </c>
      <c r="J19" s="18">
        <f>I19*100/K19</f>
        <v>4.6841807410169096</v>
      </c>
      <c r="K19" s="17">
        <f t="shared" si="9"/>
        <v>224660.46000000002</v>
      </c>
    </row>
    <row r="20" spans="1:11" x14ac:dyDescent="0.25">
      <c r="A20" s="117" t="s">
        <v>32</v>
      </c>
      <c r="B20" s="21" t="s">
        <v>33</v>
      </c>
      <c r="C20" s="12">
        <v>50358.813000000002</v>
      </c>
      <c r="D20" s="13">
        <f t="shared" si="5"/>
        <v>74.139366095834077</v>
      </c>
      <c r="E20" s="12">
        <v>6627.3040000000001</v>
      </c>
      <c r="F20" s="13">
        <f>E20*100/K20</f>
        <v>9.7568645528715212</v>
      </c>
      <c r="G20" s="12">
        <v>7031.03</v>
      </c>
      <c r="H20" s="13">
        <f>G20*100/K20</f>
        <v>10.351238961903098</v>
      </c>
      <c r="I20" s="12">
        <v>3907.3789999999999</v>
      </c>
      <c r="J20" s="13">
        <f>I20*100/K20</f>
        <v>5.7525303893913069</v>
      </c>
      <c r="K20" s="12">
        <v>67924.525999999998</v>
      </c>
    </row>
    <row r="21" spans="1:11" x14ac:dyDescent="0.25">
      <c r="A21" s="118"/>
      <c r="B21" s="21" t="s">
        <v>34</v>
      </c>
      <c r="C21" s="12">
        <v>19195.96</v>
      </c>
      <c r="D21" s="13">
        <f t="shared" si="5"/>
        <v>91.39486683155485</v>
      </c>
      <c r="E21" s="12">
        <v>1807.364</v>
      </c>
      <c r="F21" s="13">
        <f t="shared" ref="F21:F26" si="10">E21*100/K21</f>
        <v>8.6051331684451462</v>
      </c>
      <c r="G21" s="12">
        <v>0</v>
      </c>
      <c r="H21" s="13">
        <f t="shared" ref="H21:H26" si="11">G21*100/K21</f>
        <v>0</v>
      </c>
      <c r="I21" s="12">
        <v>0</v>
      </c>
      <c r="J21" s="13">
        <f t="shared" ref="J21:J26" si="12">I21*100/K21</f>
        <v>0</v>
      </c>
      <c r="K21" s="12">
        <v>21003.324000000001</v>
      </c>
    </row>
    <row r="22" spans="1:11" x14ac:dyDescent="0.25">
      <c r="A22" s="118"/>
      <c r="B22" s="21" t="s">
        <v>35</v>
      </c>
      <c r="C22" s="12">
        <v>13398.69</v>
      </c>
      <c r="D22" s="13">
        <f t="shared" si="5"/>
        <v>78.840032056902189</v>
      </c>
      <c r="E22" s="12">
        <v>548.05999999999995</v>
      </c>
      <c r="F22" s="13">
        <f t="shared" si="10"/>
        <v>3.2248725785211692</v>
      </c>
      <c r="G22" s="12">
        <v>2561.42</v>
      </c>
      <c r="H22" s="13">
        <f t="shared" si="11"/>
        <v>15.071804401116108</v>
      </c>
      <c r="I22" s="12">
        <v>486.61</v>
      </c>
      <c r="J22" s="13">
        <f t="shared" si="12"/>
        <v>2.8632909634605452</v>
      </c>
      <c r="K22" s="12">
        <v>16994.78</v>
      </c>
    </row>
    <row r="23" spans="1:11" x14ac:dyDescent="0.25">
      <c r="A23" s="118"/>
      <c r="B23" s="21" t="s">
        <v>36</v>
      </c>
      <c r="C23" s="12">
        <v>2110.585</v>
      </c>
      <c r="D23" s="13">
        <f t="shared" si="5"/>
        <v>69.412296712873896</v>
      </c>
      <c r="E23" s="12">
        <v>544.02499999999998</v>
      </c>
      <c r="F23" s="13">
        <f t="shared" si="10"/>
        <v>17.891733675365465</v>
      </c>
      <c r="G23" s="12">
        <v>278.185</v>
      </c>
      <c r="H23" s="13">
        <f t="shared" si="11"/>
        <v>9.1488661963724862</v>
      </c>
      <c r="I23" s="12">
        <v>107.855</v>
      </c>
      <c r="J23" s="13">
        <f t="shared" si="12"/>
        <v>3.5471034153881571</v>
      </c>
      <c r="K23" s="12">
        <v>3040.65</v>
      </c>
    </row>
    <row r="24" spans="1:11" x14ac:dyDescent="0.25">
      <c r="A24" s="118"/>
      <c r="B24" s="21" t="s">
        <v>37</v>
      </c>
      <c r="C24" s="12">
        <v>9894.7000000000007</v>
      </c>
      <c r="D24" s="13">
        <f t="shared" si="5"/>
        <v>69.126658269217202</v>
      </c>
      <c r="E24" s="12">
        <v>464.42</v>
      </c>
      <c r="F24" s="13">
        <f t="shared" si="10"/>
        <v>3.2445453256177399</v>
      </c>
      <c r="G24" s="12">
        <v>3916.34</v>
      </c>
      <c r="H24" s="13">
        <f t="shared" si="11"/>
        <v>27.360455278691227</v>
      </c>
      <c r="I24" s="12">
        <v>38.409999999999997</v>
      </c>
      <c r="J24" s="13">
        <f t="shared" si="12"/>
        <v>0.26834112647383268</v>
      </c>
      <c r="K24" s="12">
        <v>14313.87</v>
      </c>
    </row>
    <row r="25" spans="1:11" x14ac:dyDescent="0.25">
      <c r="A25" s="118"/>
      <c r="B25" s="21" t="s">
        <v>38</v>
      </c>
      <c r="C25" s="12">
        <v>4283.6869999999999</v>
      </c>
      <c r="D25" s="68">
        <v>87.4</v>
      </c>
      <c r="E25" s="12">
        <v>477.73099999999999</v>
      </c>
      <c r="F25" s="68">
        <v>9.75</v>
      </c>
      <c r="G25" s="12">
        <v>29.62</v>
      </c>
      <c r="H25" s="68">
        <v>0.6</v>
      </c>
      <c r="I25" s="12">
        <v>110.104</v>
      </c>
      <c r="J25" s="68">
        <v>2.25</v>
      </c>
      <c r="K25" s="12">
        <v>4901.1419999999998</v>
      </c>
    </row>
    <row r="26" spans="1:11" x14ac:dyDescent="0.25">
      <c r="A26" s="118"/>
      <c r="B26" s="21" t="s">
        <v>39</v>
      </c>
      <c r="C26" s="12">
        <v>11024</v>
      </c>
      <c r="D26" s="13">
        <f t="shared" si="5"/>
        <v>90.975148121388784</v>
      </c>
      <c r="E26" s="12">
        <v>544.44899999999996</v>
      </c>
      <c r="F26" s="13">
        <f t="shared" si="10"/>
        <v>4.4930450308002534</v>
      </c>
      <c r="G26" s="12">
        <v>541.73</v>
      </c>
      <c r="H26" s="13">
        <f t="shared" si="11"/>
        <v>4.4706065848875127</v>
      </c>
      <c r="I26" s="12">
        <v>7.4160000000000004</v>
      </c>
      <c r="J26" s="13">
        <f t="shared" si="12"/>
        <v>6.1200262923459654E-2</v>
      </c>
      <c r="K26" s="12">
        <v>12117.594999999999</v>
      </c>
    </row>
    <row r="27" spans="1:11" x14ac:dyDescent="0.25">
      <c r="A27" s="119"/>
      <c r="B27" s="34" t="s">
        <v>24</v>
      </c>
      <c r="C27" s="17">
        <f>SUM(C20:C26)</f>
        <v>110266.43500000001</v>
      </c>
      <c r="D27" s="18">
        <f>C27*100/K27</f>
        <v>78.595629107787047</v>
      </c>
      <c r="E27" s="17">
        <f t="shared" ref="E27:K27" si="13">SUM(E20:E26)</f>
        <v>11013.352999999999</v>
      </c>
      <c r="F27" s="18">
        <f>E27*100/K27</f>
        <v>7.8500897178831757</v>
      </c>
      <c r="G27" s="17">
        <f t="shared" si="13"/>
        <v>14358.325000000001</v>
      </c>
      <c r="H27" s="18">
        <f>G27*100/K27</f>
        <v>10.234316420124276</v>
      </c>
      <c r="I27" s="17">
        <f t="shared" si="13"/>
        <v>4657.7739999999994</v>
      </c>
      <c r="J27" s="18">
        <f>I27*100/K27</f>
        <v>3.3199647542055173</v>
      </c>
      <c r="K27" s="17">
        <f t="shared" si="13"/>
        <v>140295.88699999999</v>
      </c>
    </row>
    <row r="28" spans="1:11" x14ac:dyDescent="0.25">
      <c r="A28" s="121" t="s">
        <v>40</v>
      </c>
      <c r="B28" s="11" t="s">
        <v>41</v>
      </c>
      <c r="C28" s="12">
        <v>3478.232</v>
      </c>
      <c r="D28" s="13">
        <f t="shared" si="5"/>
        <v>81.349535732820868</v>
      </c>
      <c r="E28" s="12">
        <v>313.399</v>
      </c>
      <c r="F28" s="13">
        <f>E28*100/K28</f>
        <v>7.3298339929971101</v>
      </c>
      <c r="G28" s="12">
        <v>101.30500000000001</v>
      </c>
      <c r="H28" s="13">
        <f>G28*100/K28</f>
        <v>2.3693401467795758</v>
      </c>
      <c r="I28" s="12">
        <v>382.72699999999998</v>
      </c>
      <c r="J28" s="13">
        <f>I28*100/K28</f>
        <v>8.9512901274024639</v>
      </c>
      <c r="K28" s="12">
        <v>4275.6629999999996</v>
      </c>
    </row>
    <row r="29" spans="1:11" x14ac:dyDescent="0.25">
      <c r="A29" s="122"/>
      <c r="B29" s="11" t="s">
        <v>42</v>
      </c>
      <c r="C29" s="12">
        <v>3598.6550000000002</v>
      </c>
      <c r="D29" s="13">
        <f t="shared" si="5"/>
        <v>71.768903116851931</v>
      </c>
      <c r="E29" s="12">
        <v>416.28699999999998</v>
      </c>
      <c r="F29" s="13">
        <f t="shared" ref="F29:F32" si="14">E29*100/K29</f>
        <v>8.3021188115573565</v>
      </c>
      <c r="G29" s="12">
        <v>126.515</v>
      </c>
      <c r="H29" s="13">
        <f t="shared" ref="H29:H32" si="15">G29*100/K29</f>
        <v>2.5231212155176093</v>
      </c>
      <c r="I29" s="12">
        <v>872.76900000000001</v>
      </c>
      <c r="J29" s="13">
        <f t="shared" ref="J29:J32" si="16">I29*100/K29</f>
        <v>17.4058568560731</v>
      </c>
      <c r="K29" s="12">
        <v>5014.2259999999997</v>
      </c>
    </row>
    <row r="30" spans="1:11" x14ac:dyDescent="0.25">
      <c r="A30" s="122"/>
      <c r="B30" s="11" t="s">
        <v>43</v>
      </c>
      <c r="C30" s="12">
        <v>19884.346000000001</v>
      </c>
      <c r="D30" s="13">
        <f t="shared" si="5"/>
        <v>82.244307336218441</v>
      </c>
      <c r="E30" s="12">
        <v>1051.3989999999999</v>
      </c>
      <c r="F30" s="13">
        <f t="shared" si="14"/>
        <v>4.3487265052113218</v>
      </c>
      <c r="G30" s="12">
        <v>381.61</v>
      </c>
      <c r="H30" s="13">
        <f t="shared" si="15"/>
        <v>1.5783898611789553</v>
      </c>
      <c r="I30" s="12">
        <v>2859.8150000000001</v>
      </c>
      <c r="J30" s="13">
        <f t="shared" si="16"/>
        <v>11.828576297391301</v>
      </c>
      <c r="K30" s="12">
        <v>24177.17</v>
      </c>
    </row>
    <row r="31" spans="1:11" x14ac:dyDescent="0.25">
      <c r="A31" s="122"/>
      <c r="B31" s="11" t="s">
        <v>44</v>
      </c>
      <c r="C31" s="12">
        <v>7255.201</v>
      </c>
      <c r="D31" s="13">
        <f t="shared" si="5"/>
        <v>82.923131415292346</v>
      </c>
      <c r="E31" s="12">
        <v>801.01700000000005</v>
      </c>
      <c r="F31" s="13">
        <f t="shared" si="14"/>
        <v>9.1552029994597302</v>
      </c>
      <c r="G31" s="12">
        <v>212.67400000000001</v>
      </c>
      <c r="H31" s="13">
        <f t="shared" si="15"/>
        <v>2.4307519599547809</v>
      </c>
      <c r="I31" s="12">
        <v>480.41699999999997</v>
      </c>
      <c r="J31" s="13">
        <f t="shared" si="16"/>
        <v>5.4909136252931514</v>
      </c>
      <c r="K31" s="12">
        <v>8749.3089999999993</v>
      </c>
    </row>
    <row r="32" spans="1:11" x14ac:dyDescent="0.25">
      <c r="A32" s="122"/>
      <c r="B32" s="11" t="s">
        <v>45</v>
      </c>
      <c r="C32" s="12">
        <v>12404.946</v>
      </c>
      <c r="D32" s="13">
        <f t="shared" si="5"/>
        <v>85.430823561544941</v>
      </c>
      <c r="E32" s="12">
        <v>1006.248</v>
      </c>
      <c r="F32" s="13">
        <f t="shared" si="14"/>
        <v>6.9298645352553301</v>
      </c>
      <c r="G32" s="12">
        <v>278.33300000000003</v>
      </c>
      <c r="H32" s="13">
        <f t="shared" si="15"/>
        <v>1.9168336093003135</v>
      </c>
      <c r="I32" s="12">
        <v>830.93</v>
      </c>
      <c r="J32" s="13">
        <f t="shared" si="16"/>
        <v>5.7224782938994272</v>
      </c>
      <c r="K32" s="12">
        <v>14520.457</v>
      </c>
    </row>
    <row r="33" spans="1:11" x14ac:dyDescent="0.25">
      <c r="A33" s="123"/>
      <c r="B33" s="16" t="s">
        <v>24</v>
      </c>
      <c r="C33" s="17">
        <f>SUM(C28:C32)</f>
        <v>46621.380000000005</v>
      </c>
      <c r="D33" s="18">
        <f>C33*100/K33</f>
        <v>82.171288224182447</v>
      </c>
      <c r="E33" s="17">
        <f>SUM(E28:E32)</f>
        <v>3588.35</v>
      </c>
      <c r="F33" s="18">
        <f>E33*100/K33</f>
        <v>6.3245519995170687</v>
      </c>
      <c r="G33" s="17">
        <f>SUM(G28:G32)</f>
        <v>1100.4370000000001</v>
      </c>
      <c r="H33" s="18">
        <f>G33*100/K33</f>
        <v>1.9395463175812184</v>
      </c>
      <c r="I33" s="17">
        <f>SUM(I28:I32)</f>
        <v>5426.6580000000004</v>
      </c>
      <c r="J33" s="18">
        <f>I33*100/K33</f>
        <v>9.5646134587192719</v>
      </c>
      <c r="K33" s="17">
        <f>SUM(K28:K32)</f>
        <v>56736.824999999997</v>
      </c>
    </row>
    <row r="34" spans="1:11" x14ac:dyDescent="0.25">
      <c r="A34" s="121" t="s">
        <v>46</v>
      </c>
      <c r="B34" s="11" t="s">
        <v>47</v>
      </c>
      <c r="C34" s="12">
        <v>3983.54</v>
      </c>
      <c r="D34" s="13">
        <f t="shared" si="5"/>
        <v>60.007721764605485</v>
      </c>
      <c r="E34" s="12">
        <v>1724.3209999999999</v>
      </c>
      <c r="F34" s="13">
        <f>E34*100/K34</f>
        <v>25.975030952586465</v>
      </c>
      <c r="G34" s="12">
        <v>57.713000000000001</v>
      </c>
      <c r="H34" s="13">
        <f>G34*100/K34</f>
        <v>0.86938392640733531</v>
      </c>
      <c r="I34" s="12">
        <v>872.80499999999995</v>
      </c>
      <c r="J34" s="13">
        <f>I34*100/K34</f>
        <v>13.147863356400713</v>
      </c>
      <c r="K34" s="12">
        <v>6638.3789999999999</v>
      </c>
    </row>
    <row r="35" spans="1:11" x14ac:dyDescent="0.25">
      <c r="A35" s="122"/>
      <c r="B35" s="11" t="s">
        <v>48</v>
      </c>
      <c r="C35" s="12">
        <v>4491.1970000000001</v>
      </c>
      <c r="D35" s="13">
        <f t="shared" si="5"/>
        <v>86.207897993906784</v>
      </c>
      <c r="E35" s="12">
        <v>450.04199999999997</v>
      </c>
      <c r="F35" s="13">
        <f t="shared" ref="F35:F39" si="17">E35*100/K35</f>
        <v>8.638493218839832</v>
      </c>
      <c r="G35" s="12">
        <v>194.44</v>
      </c>
      <c r="H35" s="13">
        <f t="shared" ref="H35:H39" si="18">G35*100/K35</f>
        <v>3.7322485934006533</v>
      </c>
      <c r="I35" s="12">
        <v>74.049000000000007</v>
      </c>
      <c r="J35" s="13">
        <f t="shared" ref="J35:J39" si="19">I35*100/K35</f>
        <v>1.4213601938527309</v>
      </c>
      <c r="K35" s="12">
        <v>5209.7280000000001</v>
      </c>
    </row>
    <row r="36" spans="1:11" x14ac:dyDescent="0.25">
      <c r="A36" s="122"/>
      <c r="B36" s="11" t="s">
        <v>49</v>
      </c>
      <c r="C36" s="12">
        <v>29274.17</v>
      </c>
      <c r="D36" s="13">
        <f t="shared" si="5"/>
        <v>69.746272900089835</v>
      </c>
      <c r="E36" s="12">
        <v>5854.549</v>
      </c>
      <c r="F36" s="13">
        <f t="shared" si="17"/>
        <v>13.948575562038073</v>
      </c>
      <c r="G36" s="12">
        <v>5264.05</v>
      </c>
      <c r="H36" s="13">
        <f t="shared" si="18"/>
        <v>12.541700340597801</v>
      </c>
      <c r="I36" s="12">
        <v>1579.61</v>
      </c>
      <c r="J36" s="13">
        <f t="shared" si="19"/>
        <v>3.7634511972742835</v>
      </c>
      <c r="K36" s="12">
        <v>41972.379000000001</v>
      </c>
    </row>
    <row r="37" spans="1:11" x14ac:dyDescent="0.25">
      <c r="A37" s="122"/>
      <c r="B37" s="11" t="s">
        <v>50</v>
      </c>
      <c r="C37" s="12">
        <v>7611.973</v>
      </c>
      <c r="D37" s="13">
        <f t="shared" si="5"/>
        <v>68.433966023116596</v>
      </c>
      <c r="E37" s="12">
        <v>2136.12</v>
      </c>
      <c r="F37" s="13">
        <f t="shared" si="17"/>
        <v>19.204372309426191</v>
      </c>
      <c r="G37" s="12">
        <v>155.80000000000001</v>
      </c>
      <c r="H37" s="13">
        <f t="shared" si="18"/>
        <v>1.4006896643487261</v>
      </c>
      <c r="I37" s="12">
        <v>1219.1990000000001</v>
      </c>
      <c r="J37" s="13">
        <f t="shared" si="19"/>
        <v>10.960972003108488</v>
      </c>
      <c r="K37" s="12">
        <v>11123.092000000001</v>
      </c>
    </row>
    <row r="38" spans="1:11" x14ac:dyDescent="0.25">
      <c r="A38" s="122"/>
      <c r="B38" s="11" t="s">
        <v>51</v>
      </c>
      <c r="C38" s="12">
        <v>6115.6149999999998</v>
      </c>
      <c r="D38" s="13">
        <f t="shared" si="5"/>
        <v>79.328902171162227</v>
      </c>
      <c r="E38" s="12">
        <v>675.06399999999996</v>
      </c>
      <c r="F38" s="13">
        <f t="shared" si="17"/>
        <v>8.7566149954294801</v>
      </c>
      <c r="G38" s="12">
        <v>300.334</v>
      </c>
      <c r="H38" s="13">
        <f t="shared" si="18"/>
        <v>3.8957924108489235</v>
      </c>
      <c r="I38" s="12">
        <v>618.17600000000004</v>
      </c>
      <c r="J38" s="13">
        <f t="shared" si="19"/>
        <v>8.0186904225593647</v>
      </c>
      <c r="K38" s="12">
        <v>7709.1890000000003</v>
      </c>
    </row>
    <row r="39" spans="1:11" x14ac:dyDescent="0.25">
      <c r="A39" s="122"/>
      <c r="B39" s="11" t="s">
        <v>52</v>
      </c>
      <c r="C39" s="12">
        <v>6762.6660000000002</v>
      </c>
      <c r="D39" s="13">
        <f t="shared" si="5"/>
        <v>76.444848472790937</v>
      </c>
      <c r="E39" s="12">
        <v>1640.0450000000001</v>
      </c>
      <c r="F39" s="13">
        <f t="shared" si="17"/>
        <v>18.538989137354768</v>
      </c>
      <c r="G39" s="12">
        <v>187.697</v>
      </c>
      <c r="H39" s="13">
        <f t="shared" si="18"/>
        <v>2.1217177846425419</v>
      </c>
      <c r="I39" s="12">
        <v>256.05599999999998</v>
      </c>
      <c r="J39" s="13">
        <f t="shared" si="19"/>
        <v>2.8944446052117545</v>
      </c>
      <c r="K39" s="12">
        <v>8846.4639999999999</v>
      </c>
    </row>
    <row r="40" spans="1:11" x14ac:dyDescent="0.25">
      <c r="A40" s="123"/>
      <c r="B40" s="16" t="s">
        <v>24</v>
      </c>
      <c r="C40" s="17">
        <f>SUM(C34:C39)</f>
        <v>58239.160999999993</v>
      </c>
      <c r="D40" s="17">
        <f>C40*100/K40</f>
        <v>71.45976751608859</v>
      </c>
      <c r="E40" s="17">
        <f t="shared" ref="E40:K40" si="20">SUM(E34:E39)</f>
        <v>12480.141</v>
      </c>
      <c r="F40" s="17">
        <f>E40*100/K40</f>
        <v>15.313200930693442</v>
      </c>
      <c r="G40" s="17">
        <f t="shared" si="20"/>
        <v>6160.0340000000006</v>
      </c>
      <c r="H40" s="17">
        <f>G40*100/K40</f>
        <v>7.5583952442446973</v>
      </c>
      <c r="I40" s="17">
        <f t="shared" si="20"/>
        <v>4619.8949999999995</v>
      </c>
      <c r="J40" s="17">
        <f>I40*100/K40</f>
        <v>5.6686363089732703</v>
      </c>
      <c r="K40" s="17">
        <f t="shared" si="20"/>
        <v>81499.231</v>
      </c>
    </row>
    <row r="41" spans="1:11" x14ac:dyDescent="0.25">
      <c r="A41" s="121" t="s">
        <v>53</v>
      </c>
      <c r="B41" s="11" t="s">
        <v>54</v>
      </c>
      <c r="C41" s="12">
        <v>4908.8969999999999</v>
      </c>
      <c r="D41" s="13">
        <f t="shared" si="5"/>
        <v>72.142461498352034</v>
      </c>
      <c r="E41" s="12">
        <v>1533.51</v>
      </c>
      <c r="F41" s="13">
        <f>E41*100/K41</f>
        <v>22.536872566757427</v>
      </c>
      <c r="G41" s="12">
        <v>132.18</v>
      </c>
      <c r="H41" s="13">
        <f>G41*100/K41</f>
        <v>1.9425525858155452</v>
      </c>
      <c r="I41" s="12">
        <v>229.86199999999999</v>
      </c>
      <c r="J41" s="13">
        <f>I41*100/K41</f>
        <v>3.3781133490749951</v>
      </c>
      <c r="K41" s="12">
        <v>6804.4489999999996</v>
      </c>
    </row>
    <row r="42" spans="1:11" x14ac:dyDescent="0.25">
      <c r="A42" s="122"/>
      <c r="B42" s="11" t="s">
        <v>55</v>
      </c>
      <c r="C42" s="12">
        <v>5988.87</v>
      </c>
      <c r="D42" s="13">
        <f t="shared" si="5"/>
        <v>72.124828641103335</v>
      </c>
      <c r="E42" s="12">
        <v>1964.6220000000001</v>
      </c>
      <c r="F42" s="13">
        <f t="shared" ref="F42:F73" si="21">E42*100/K42</f>
        <v>23.660227237282111</v>
      </c>
      <c r="G42" s="12">
        <v>108.98</v>
      </c>
      <c r="H42" s="13">
        <f t="shared" ref="H42:H73" si="22">G42*100/K42</f>
        <v>1.3124619210815129</v>
      </c>
      <c r="I42" s="12">
        <v>241.00700000000001</v>
      </c>
      <c r="J42" s="13">
        <f t="shared" ref="J42:J47" si="23">I42*100/K42</f>
        <v>2.9024822005330542</v>
      </c>
      <c r="K42" s="12">
        <v>8303.4789999999994</v>
      </c>
    </row>
    <row r="43" spans="1:11" x14ac:dyDescent="0.25">
      <c r="A43" s="122"/>
      <c r="B43" s="11" t="s">
        <v>56</v>
      </c>
      <c r="C43" s="12">
        <v>8006.98</v>
      </c>
      <c r="D43" s="13">
        <f t="shared" si="5"/>
        <v>82.675628326535573</v>
      </c>
      <c r="E43" s="12">
        <v>1280.8689999999999</v>
      </c>
      <c r="F43" s="13">
        <f t="shared" si="21"/>
        <v>13.225541887076188</v>
      </c>
      <c r="G43" s="12">
        <v>72.39</v>
      </c>
      <c r="H43" s="13">
        <f t="shared" si="22"/>
        <v>0.74745893389991114</v>
      </c>
      <c r="I43" s="12">
        <v>324.57400000000001</v>
      </c>
      <c r="J43" s="13">
        <f t="shared" si="23"/>
        <v>3.3513708524883237</v>
      </c>
      <c r="K43" s="12">
        <v>9684.8130000000001</v>
      </c>
    </row>
    <row r="44" spans="1:11" x14ac:dyDescent="0.25">
      <c r="A44" s="122"/>
      <c r="B44" s="11" t="s">
        <v>57</v>
      </c>
      <c r="C44" s="12">
        <v>6165.5460000000003</v>
      </c>
      <c r="D44" s="13">
        <f t="shared" si="5"/>
        <v>76.746318930202506</v>
      </c>
      <c r="E44" s="12">
        <v>1603.877</v>
      </c>
      <c r="F44" s="13">
        <f t="shared" si="21"/>
        <v>19.964437175039549</v>
      </c>
      <c r="G44" s="12">
        <v>62.86</v>
      </c>
      <c r="H44" s="13">
        <f t="shared" si="22"/>
        <v>0.78245683479655004</v>
      </c>
      <c r="I44" s="12">
        <v>201.387</v>
      </c>
      <c r="J44" s="13">
        <f t="shared" si="23"/>
        <v>2.5067870599613875</v>
      </c>
      <c r="K44" s="12">
        <v>8033.67</v>
      </c>
    </row>
    <row r="45" spans="1:11" x14ac:dyDescent="0.25">
      <c r="A45" s="122"/>
      <c r="B45" s="11" t="s">
        <v>58</v>
      </c>
      <c r="C45" s="12">
        <v>11900.758</v>
      </c>
      <c r="D45" s="13">
        <f t="shared" si="5"/>
        <v>84.789334722554912</v>
      </c>
      <c r="E45" s="12">
        <v>1447.884</v>
      </c>
      <c r="F45" s="13">
        <f t="shared" si="21"/>
        <v>10.315739645779848</v>
      </c>
      <c r="G45" s="12">
        <v>211.24600000000001</v>
      </c>
      <c r="H45" s="13">
        <f t="shared" si="22"/>
        <v>1.5050644507518627</v>
      </c>
      <c r="I45" s="12">
        <v>475.79</v>
      </c>
      <c r="J45" s="13">
        <f t="shared" si="23"/>
        <v>3.3898611809133836</v>
      </c>
      <c r="K45" s="12">
        <v>14035.678</v>
      </c>
    </row>
    <row r="46" spans="1:11" x14ac:dyDescent="0.25">
      <c r="A46" s="122"/>
      <c r="B46" s="11" t="s">
        <v>59</v>
      </c>
      <c r="C46" s="12">
        <v>36839.68</v>
      </c>
      <c r="D46" s="13">
        <f t="shared" si="5"/>
        <v>74.41463162730517</v>
      </c>
      <c r="E46" s="12">
        <v>4665.5910000000003</v>
      </c>
      <c r="F46" s="13">
        <f t="shared" si="21"/>
        <v>9.4243010685399664</v>
      </c>
      <c r="G46" s="12">
        <v>608.30600000000004</v>
      </c>
      <c r="H46" s="13">
        <f t="shared" si="22"/>
        <v>1.2287529888066211</v>
      </c>
      <c r="I46" s="12">
        <v>7392.3860000000004</v>
      </c>
      <c r="J46" s="13">
        <f t="shared" si="23"/>
        <v>14.932314315348235</v>
      </c>
      <c r="K46" s="12">
        <v>49505.963000000003</v>
      </c>
    </row>
    <row r="47" spans="1:11" x14ac:dyDescent="0.25">
      <c r="A47" s="122"/>
      <c r="B47" s="11" t="s">
        <v>60</v>
      </c>
      <c r="C47" s="12">
        <v>13901.41</v>
      </c>
      <c r="D47" s="13">
        <f t="shared" si="5"/>
        <v>74.286407148042926</v>
      </c>
      <c r="E47" s="12">
        <v>3453.8409999999999</v>
      </c>
      <c r="F47" s="13">
        <f t="shared" si="21"/>
        <v>18.456648552240651</v>
      </c>
      <c r="G47" s="12">
        <v>210.32</v>
      </c>
      <c r="H47" s="13">
        <f t="shared" si="22"/>
        <v>1.1239088086299438</v>
      </c>
      <c r="I47" s="12">
        <v>1147.691</v>
      </c>
      <c r="J47" s="13">
        <f t="shared" si="23"/>
        <v>6.1330354910864822</v>
      </c>
      <c r="K47" s="12">
        <v>18713.261999999999</v>
      </c>
    </row>
    <row r="48" spans="1:11" x14ac:dyDescent="0.25">
      <c r="A48" s="123"/>
      <c r="B48" s="16" t="s">
        <v>24</v>
      </c>
      <c r="C48" s="17">
        <f>SUM(C41:C47)</f>
        <v>87712.141000000003</v>
      </c>
      <c r="D48" s="17">
        <f>C48*100/K48</f>
        <v>76.2175351942888</v>
      </c>
      <c r="E48" s="17">
        <f t="shared" ref="E48:K48" si="24">SUM(E41:E47)</f>
        <v>15950.194000000001</v>
      </c>
      <c r="F48" s="17">
        <f>E48*100/K48</f>
        <v>13.859933855117436</v>
      </c>
      <c r="G48" s="17">
        <f t="shared" si="24"/>
        <v>1406.2819999999999</v>
      </c>
      <c r="H48" s="17">
        <f>G48*100/K48</f>
        <v>1.2219898705709946</v>
      </c>
      <c r="I48" s="17">
        <f t="shared" si="24"/>
        <v>10012.697000000002</v>
      </c>
      <c r="J48" s="17">
        <f>I48*100/K48</f>
        <v>8.7005410800227754</v>
      </c>
      <c r="K48" s="17">
        <f t="shared" si="24"/>
        <v>115081.314</v>
      </c>
    </row>
    <row r="49" spans="1:11" x14ac:dyDescent="0.25">
      <c r="A49" s="121" t="s">
        <v>61</v>
      </c>
      <c r="B49" s="11" t="s">
        <v>62</v>
      </c>
      <c r="C49" s="12">
        <v>6924.6379999999999</v>
      </c>
      <c r="D49" s="13">
        <f t="shared" si="5"/>
        <v>69.42470429545331</v>
      </c>
      <c r="E49" s="12">
        <v>201.00700000000001</v>
      </c>
      <c r="F49" s="13">
        <f t="shared" si="21"/>
        <v>2.0152463618049326</v>
      </c>
      <c r="G49" s="12">
        <v>620.02</v>
      </c>
      <c r="H49" s="13">
        <f t="shared" si="22"/>
        <v>6.21616684616105</v>
      </c>
      <c r="I49" s="12">
        <v>2228.6489999999999</v>
      </c>
      <c r="J49" s="13">
        <f>I49*100/K49</f>
        <v>22.343882496580719</v>
      </c>
      <c r="K49" s="12">
        <v>9974.3139999999985</v>
      </c>
    </row>
    <row r="50" spans="1:11" x14ac:dyDescent="0.25">
      <c r="A50" s="122"/>
      <c r="B50" s="11" t="s">
        <v>63</v>
      </c>
      <c r="C50" s="12">
        <v>2235.0299999999997</v>
      </c>
      <c r="D50" s="13">
        <f t="shared" si="5"/>
        <v>75.865697454375109</v>
      </c>
      <c r="E50" s="12">
        <v>9.0579999999999998</v>
      </c>
      <c r="F50" s="13">
        <f t="shared" si="21"/>
        <v>0.30746410005312225</v>
      </c>
      <c r="G50" s="12">
        <v>0</v>
      </c>
      <c r="H50" s="13">
        <f t="shared" si="22"/>
        <v>0</v>
      </c>
      <c r="I50" s="12">
        <v>701.94700000000012</v>
      </c>
      <c r="J50" s="13">
        <f t="shared" ref="J50:J52" si="25">I50*100/K50</f>
        <v>23.826838445571767</v>
      </c>
      <c r="K50" s="12">
        <v>2946.0349999999999</v>
      </c>
    </row>
    <row r="51" spans="1:11" x14ac:dyDescent="0.25">
      <c r="A51" s="122"/>
      <c r="B51" s="11" t="s">
        <v>64</v>
      </c>
      <c r="C51" s="12">
        <v>6584.2499999999991</v>
      </c>
      <c r="D51" s="13">
        <f t="shared" si="5"/>
        <v>74.94580749675481</v>
      </c>
      <c r="E51" s="12">
        <v>159.56</v>
      </c>
      <c r="F51" s="13">
        <f t="shared" si="21"/>
        <v>1.8162058008402171</v>
      </c>
      <c r="G51" s="12">
        <v>5.68</v>
      </c>
      <c r="H51" s="13">
        <f t="shared" si="22"/>
        <v>6.4653101960218312E-2</v>
      </c>
      <c r="I51" s="12">
        <v>2035.8579999999999</v>
      </c>
      <c r="J51" s="13">
        <f t="shared" si="25"/>
        <v>23.173333600444739</v>
      </c>
      <c r="K51" s="12">
        <v>8785.348</v>
      </c>
    </row>
    <row r="52" spans="1:11" x14ac:dyDescent="0.25">
      <c r="A52" s="122"/>
      <c r="B52" s="11" t="s">
        <v>65</v>
      </c>
      <c r="C52" s="12">
        <v>14223.71</v>
      </c>
      <c r="D52" s="13">
        <f t="shared" si="5"/>
        <v>76.789048829145571</v>
      </c>
      <c r="E52" s="12">
        <v>289.95000000000005</v>
      </c>
      <c r="F52" s="13">
        <f t="shared" si="21"/>
        <v>1.5653429877303995</v>
      </c>
      <c r="G52" s="12">
        <v>137.08000000000001</v>
      </c>
      <c r="H52" s="13">
        <f t="shared" si="22"/>
        <v>0.74004903175748638</v>
      </c>
      <c r="I52" s="12">
        <v>3872.357</v>
      </c>
      <c r="J52" s="13">
        <f t="shared" si="25"/>
        <v>20.905559151366532</v>
      </c>
      <c r="K52" s="12">
        <v>18523.097000000002</v>
      </c>
    </row>
    <row r="53" spans="1:11" x14ac:dyDescent="0.25">
      <c r="A53" s="123"/>
      <c r="B53" s="16" t="s">
        <v>24</v>
      </c>
      <c r="C53" s="17">
        <f>SUM(C49:C52)</f>
        <v>29967.627999999997</v>
      </c>
      <c r="D53" s="17">
        <f>C53*100/K53</f>
        <v>74.492981320792254</v>
      </c>
      <c r="E53" s="17">
        <f t="shared" ref="E53:K53" si="26">SUM(E49:E52)</f>
        <v>659.57500000000005</v>
      </c>
      <c r="F53" s="17">
        <f>E53*100/K53</f>
        <v>1.6395594657896033</v>
      </c>
      <c r="G53" s="17">
        <f t="shared" si="26"/>
        <v>762.78</v>
      </c>
      <c r="H53" s="17">
        <f>G53*100/K53</f>
        <v>1.8961045662964691</v>
      </c>
      <c r="I53" s="17">
        <f t="shared" si="26"/>
        <v>8838.8109999999997</v>
      </c>
      <c r="J53" s="17">
        <f>I53*100/K53</f>
        <v>21.971354647121661</v>
      </c>
      <c r="K53" s="17">
        <f t="shared" si="26"/>
        <v>40228.794000000002</v>
      </c>
    </row>
    <row r="54" spans="1:11" x14ac:dyDescent="0.25">
      <c r="A54" s="121" t="s">
        <v>66</v>
      </c>
      <c r="B54" s="11" t="s">
        <v>67</v>
      </c>
      <c r="C54" s="12">
        <v>14254.43</v>
      </c>
      <c r="D54" s="13">
        <f t="shared" si="5"/>
        <v>75.236059607287416</v>
      </c>
      <c r="E54" s="12">
        <v>1935.6</v>
      </c>
      <c r="F54" s="13">
        <f t="shared" si="21"/>
        <v>10.216256769009041</v>
      </c>
      <c r="G54" s="12">
        <v>0</v>
      </c>
      <c r="H54" s="13">
        <f t="shared" si="22"/>
        <v>0</v>
      </c>
      <c r="I54" s="12">
        <v>2756.2440000000001</v>
      </c>
      <c r="J54" s="13">
        <f>I54*100/K54</f>
        <v>14.547683623703533</v>
      </c>
      <c r="K54" s="12">
        <v>18946.274000000001</v>
      </c>
    </row>
    <row r="55" spans="1:11" x14ac:dyDescent="0.25">
      <c r="A55" s="122"/>
      <c r="B55" s="11" t="s">
        <v>68</v>
      </c>
      <c r="C55" s="12">
        <v>8625.8070000000007</v>
      </c>
      <c r="D55" s="13">
        <f t="shared" si="5"/>
        <v>73.04913540780808</v>
      </c>
      <c r="E55" s="12">
        <v>1285.2159999999999</v>
      </c>
      <c r="F55" s="13">
        <f t="shared" si="21"/>
        <v>10.884073526370514</v>
      </c>
      <c r="G55" s="12">
        <v>0</v>
      </c>
      <c r="H55" s="13">
        <f t="shared" si="22"/>
        <v>0</v>
      </c>
      <c r="I55" s="12">
        <v>1897.203</v>
      </c>
      <c r="J55" s="13">
        <f t="shared" ref="J55:J57" si="27">I55*100/K55</f>
        <v>16.066791065821402</v>
      </c>
      <c r="K55" s="12">
        <v>11808.226000000001</v>
      </c>
    </row>
    <row r="56" spans="1:11" x14ac:dyDescent="0.25">
      <c r="A56" s="122"/>
      <c r="B56" s="11" t="s">
        <v>69</v>
      </c>
      <c r="C56" s="12">
        <v>1581.104</v>
      </c>
      <c r="D56" s="13">
        <f t="shared" si="5"/>
        <v>71.146965743256899</v>
      </c>
      <c r="E56" s="12">
        <v>385.88400000000001</v>
      </c>
      <c r="F56" s="13">
        <f t="shared" si="21"/>
        <v>17.36411755891513</v>
      </c>
      <c r="G56" s="12">
        <v>0</v>
      </c>
      <c r="H56" s="13">
        <f t="shared" si="22"/>
        <v>0</v>
      </c>
      <c r="I56" s="12">
        <v>255.31899999999999</v>
      </c>
      <c r="J56" s="13">
        <f t="shared" si="27"/>
        <v>11.488916697827978</v>
      </c>
      <c r="K56" s="12">
        <v>2222.3069999999998</v>
      </c>
    </row>
    <row r="57" spans="1:11" x14ac:dyDescent="0.25">
      <c r="A57" s="122"/>
      <c r="B57" s="11" t="s">
        <v>70</v>
      </c>
      <c r="C57" s="12">
        <v>12073.14</v>
      </c>
      <c r="D57" s="13">
        <f t="shared" si="5"/>
        <v>65.987552420361794</v>
      </c>
      <c r="E57" s="12">
        <v>1477.258</v>
      </c>
      <c r="F57" s="13">
        <f t="shared" si="21"/>
        <v>8.074174548907644</v>
      </c>
      <c r="G57" s="12">
        <v>0</v>
      </c>
      <c r="H57" s="13">
        <f t="shared" si="22"/>
        <v>0</v>
      </c>
      <c r="I57" s="12">
        <v>4745.6890000000003</v>
      </c>
      <c r="J57" s="13">
        <f t="shared" si="27"/>
        <v>25.938273030730564</v>
      </c>
      <c r="K57" s="12">
        <v>18296.087</v>
      </c>
    </row>
    <row r="58" spans="1:11" x14ac:dyDescent="0.25">
      <c r="A58" s="123"/>
      <c r="B58" s="16" t="s">
        <v>24</v>
      </c>
      <c r="C58" s="17">
        <f>SUM(C54:C57)</f>
        <v>36534.481</v>
      </c>
      <c r="D58" s="18">
        <f>C58*100/K58</f>
        <v>71.254961734752086</v>
      </c>
      <c r="E58" s="17">
        <f>SUM(E54:E57)</f>
        <v>5083.9579999999996</v>
      </c>
      <c r="F58" s="18">
        <f>E58*100/K58</f>
        <v>9.9154886790669554</v>
      </c>
      <c r="G58" s="17">
        <f>SUM(G54:G57)</f>
        <v>0</v>
      </c>
      <c r="H58" s="18">
        <f>G58*100/K58</f>
        <v>0</v>
      </c>
      <c r="I58" s="17">
        <f>SUM(I54:I57)</f>
        <v>9654.4550000000017</v>
      </c>
      <c r="J58" s="18">
        <f>I58*100/K58</f>
        <v>18.82954958618096</v>
      </c>
      <c r="K58" s="17">
        <f>SUM(K54:K57)</f>
        <v>51272.894</v>
      </c>
    </row>
    <row r="59" spans="1:11" x14ac:dyDescent="0.25">
      <c r="A59" s="121" t="s">
        <v>71</v>
      </c>
      <c r="B59" s="11" t="s">
        <v>72</v>
      </c>
      <c r="C59" s="12">
        <v>4278.5200000000004</v>
      </c>
      <c r="D59" s="13">
        <f t="shared" si="5"/>
        <v>95.177629969078822</v>
      </c>
      <c r="E59" s="12">
        <v>0</v>
      </c>
      <c r="F59" s="13">
        <f t="shared" si="21"/>
        <v>0</v>
      </c>
      <c r="G59" s="12">
        <v>216.78</v>
      </c>
      <c r="H59" s="13">
        <f t="shared" si="22"/>
        <v>4.8223700309211841</v>
      </c>
      <c r="I59" s="12">
        <v>0</v>
      </c>
      <c r="J59" s="13">
        <f>I59*100/K59</f>
        <v>0</v>
      </c>
      <c r="K59" s="12">
        <v>4495.3</v>
      </c>
    </row>
    <row r="60" spans="1:11" x14ac:dyDescent="0.25">
      <c r="A60" s="122"/>
      <c r="B60" s="11" t="s">
        <v>73</v>
      </c>
      <c r="C60" s="12">
        <v>3230.7350000000001</v>
      </c>
      <c r="D60" s="13">
        <f t="shared" si="5"/>
        <v>74.685985670025929</v>
      </c>
      <c r="E60" s="12">
        <v>370.36</v>
      </c>
      <c r="F60" s="13">
        <f t="shared" si="21"/>
        <v>8.5617364632973008</v>
      </c>
      <c r="G60" s="12">
        <v>16.815999999999999</v>
      </c>
      <c r="H60" s="13">
        <f t="shared" si="22"/>
        <v>0.38874111774167669</v>
      </c>
      <c r="I60" s="12">
        <v>707.84699999999998</v>
      </c>
      <c r="J60" s="13">
        <f t="shared" ref="J60:J73" si="28">I60*100/K60</f>
        <v>16.3635367489351</v>
      </c>
      <c r="K60" s="12">
        <v>4325.7579999999998</v>
      </c>
    </row>
    <row r="61" spans="1:11" x14ac:dyDescent="0.25">
      <c r="A61" s="122"/>
      <c r="B61" s="11" t="s">
        <v>74</v>
      </c>
      <c r="C61" s="12">
        <v>4054.9520000000002</v>
      </c>
      <c r="D61" s="13">
        <f t="shared" si="5"/>
        <v>78.021767849879339</v>
      </c>
      <c r="E61" s="12">
        <v>914.20399999999995</v>
      </c>
      <c r="F61" s="13">
        <f t="shared" si="21"/>
        <v>17.59029755603299</v>
      </c>
      <c r="G61" s="12">
        <v>124.56</v>
      </c>
      <c r="H61" s="13">
        <f t="shared" si="22"/>
        <v>2.3966723658827456</v>
      </c>
      <c r="I61" s="12">
        <v>103.49</v>
      </c>
      <c r="J61" s="13">
        <f t="shared" si="28"/>
        <v>1.9912622282049239</v>
      </c>
      <c r="K61" s="12">
        <v>5197.2060000000001</v>
      </c>
    </row>
    <row r="62" spans="1:11" x14ac:dyDescent="0.25">
      <c r="A62" s="122"/>
      <c r="B62" s="11" t="s">
        <v>75</v>
      </c>
      <c r="C62" s="12">
        <v>12107.834000000001</v>
      </c>
      <c r="D62" s="13">
        <f t="shared" si="5"/>
        <v>62.838353074904731</v>
      </c>
      <c r="E62" s="12">
        <v>3138.797</v>
      </c>
      <c r="F62" s="13">
        <f t="shared" si="21"/>
        <v>16.290018026052532</v>
      </c>
      <c r="G62" s="12">
        <v>503.20699999999999</v>
      </c>
      <c r="H62" s="13">
        <f t="shared" si="22"/>
        <v>2.6115900776112042</v>
      </c>
      <c r="I62" s="12">
        <v>3518.3850000000002</v>
      </c>
      <c r="J62" s="13">
        <f t="shared" si="28"/>
        <v>18.260038821431532</v>
      </c>
      <c r="K62" s="12">
        <v>19268.223000000002</v>
      </c>
    </row>
    <row r="63" spans="1:11" x14ac:dyDescent="0.25">
      <c r="A63" s="122"/>
      <c r="B63" s="11" t="s">
        <v>76</v>
      </c>
      <c r="C63" s="12">
        <v>5134.1899999999996</v>
      </c>
      <c r="D63" s="13">
        <f t="shared" si="5"/>
        <v>87.571513805392371</v>
      </c>
      <c r="E63" s="12">
        <v>374.31299999999999</v>
      </c>
      <c r="F63" s="13">
        <f t="shared" si="21"/>
        <v>6.3844844166339456</v>
      </c>
      <c r="G63" s="12">
        <v>0</v>
      </c>
      <c r="H63" s="13">
        <f t="shared" si="22"/>
        <v>0</v>
      </c>
      <c r="I63" s="12">
        <v>354.351</v>
      </c>
      <c r="J63" s="13">
        <f t="shared" si="28"/>
        <v>6.0440017779736621</v>
      </c>
      <c r="K63" s="12">
        <v>5862.8540000000003</v>
      </c>
    </row>
    <row r="64" spans="1:11" x14ac:dyDescent="0.25">
      <c r="A64" s="122"/>
      <c r="B64" s="11" t="s">
        <v>77</v>
      </c>
      <c r="C64" s="12">
        <v>3314.7179999999998</v>
      </c>
      <c r="D64" s="13">
        <f t="shared" si="5"/>
        <v>65.737458546180179</v>
      </c>
      <c r="E64" s="12">
        <v>925.92899999999997</v>
      </c>
      <c r="F64" s="13">
        <f t="shared" si="21"/>
        <v>18.363015874715757</v>
      </c>
      <c r="G64" s="12">
        <v>128</v>
      </c>
      <c r="H64" s="13">
        <f t="shared" si="22"/>
        <v>2.5384948867176824</v>
      </c>
      <c r="I64" s="12">
        <v>673.71100000000001</v>
      </c>
      <c r="J64" s="13">
        <f t="shared" si="28"/>
        <v>13.361030692386381</v>
      </c>
      <c r="K64" s="12">
        <v>5042.3580000000002</v>
      </c>
    </row>
    <row r="65" spans="1:12" x14ac:dyDescent="0.25">
      <c r="A65" s="123"/>
      <c r="B65" s="16" t="s">
        <v>24</v>
      </c>
      <c r="C65" s="17">
        <f>SUM(C59:C64)</f>
        <v>32120.949000000004</v>
      </c>
      <c r="D65" s="17">
        <f>C65*100/K65</f>
        <v>72.685481044754596</v>
      </c>
      <c r="E65" s="17">
        <f t="shared" ref="E65:K65" si="29">SUM(E59:E64)</f>
        <v>5723.6030000000001</v>
      </c>
      <c r="F65" s="17">
        <f>E65*100/K65</f>
        <v>12.951760465240318</v>
      </c>
      <c r="G65" s="17">
        <f t="shared" si="29"/>
        <v>989.36300000000006</v>
      </c>
      <c r="H65" s="17">
        <f>G65*100/K65</f>
        <v>2.2387982865288798</v>
      </c>
      <c r="I65" s="17">
        <f t="shared" si="29"/>
        <v>5357.7839999999997</v>
      </c>
      <c r="J65" s="17">
        <f>I65*100/K65</f>
        <v>12.123960203476221</v>
      </c>
      <c r="K65" s="17">
        <f t="shared" si="29"/>
        <v>44191.699000000001</v>
      </c>
    </row>
    <row r="66" spans="1:12" x14ac:dyDescent="0.25">
      <c r="A66" s="121" t="s">
        <v>78</v>
      </c>
      <c r="B66" s="11" t="s">
        <v>79</v>
      </c>
      <c r="C66" s="12">
        <v>5306.5990000000002</v>
      </c>
      <c r="D66" s="13">
        <f t="shared" si="5"/>
        <v>72.858785927402337</v>
      </c>
      <c r="E66" s="12">
        <v>545.62800000000004</v>
      </c>
      <c r="F66" s="13">
        <f t="shared" si="21"/>
        <v>7.4913882974757815</v>
      </c>
      <c r="G66" s="12">
        <v>115.89700000000001</v>
      </c>
      <c r="H66" s="13">
        <f t="shared" si="22"/>
        <v>1.5912479372622934</v>
      </c>
      <c r="I66" s="12">
        <v>1315.279</v>
      </c>
      <c r="J66" s="13">
        <f t="shared" si="28"/>
        <v>18.05857783785958</v>
      </c>
      <c r="K66" s="12">
        <v>7283.4030000000002</v>
      </c>
    </row>
    <row r="67" spans="1:12" x14ac:dyDescent="0.25">
      <c r="A67" s="122"/>
      <c r="B67" s="11" t="s">
        <v>80</v>
      </c>
      <c r="C67" s="12">
        <v>6471.59</v>
      </c>
      <c r="D67" s="13">
        <f t="shared" si="5"/>
        <v>84.70107669584668</v>
      </c>
      <c r="E67" s="12">
        <v>1092.982</v>
      </c>
      <c r="F67" s="13">
        <f t="shared" si="21"/>
        <v>14.305101560695267</v>
      </c>
      <c r="G67" s="12">
        <v>55.607999999999997</v>
      </c>
      <c r="H67" s="13">
        <f t="shared" si="22"/>
        <v>0.72780529559237239</v>
      </c>
      <c r="I67" s="12">
        <v>20.324999999999999</v>
      </c>
      <c r="J67" s="13">
        <f t="shared" si="28"/>
        <v>0.26601644786568429</v>
      </c>
      <c r="K67" s="12">
        <v>7640.5050000000001</v>
      </c>
    </row>
    <row r="68" spans="1:12" x14ac:dyDescent="0.25">
      <c r="A68" s="122"/>
      <c r="B68" s="11" t="s">
        <v>81</v>
      </c>
      <c r="C68" s="12">
        <v>3686.48</v>
      </c>
      <c r="D68" s="13">
        <f t="shared" si="5"/>
        <v>82.590022829157689</v>
      </c>
      <c r="E68" s="12">
        <v>375.85</v>
      </c>
      <c r="F68" s="13">
        <f t="shared" si="21"/>
        <v>8.4203522276911631</v>
      </c>
      <c r="G68" s="12">
        <v>187.2</v>
      </c>
      <c r="H68" s="13">
        <f t="shared" si="22"/>
        <v>4.1939335826095139</v>
      </c>
      <c r="I68" s="12">
        <v>214.06</v>
      </c>
      <c r="J68" s="13">
        <f t="shared" si="28"/>
        <v>4.7956913605416265</v>
      </c>
      <c r="K68" s="12">
        <v>4463.59</v>
      </c>
    </row>
    <row r="69" spans="1:12" x14ac:dyDescent="0.25">
      <c r="A69" s="122"/>
      <c r="B69" s="11" t="s">
        <v>82</v>
      </c>
      <c r="C69" s="12">
        <v>6925.5</v>
      </c>
      <c r="D69" s="13">
        <f t="shared" si="5"/>
        <v>79.53162299289022</v>
      </c>
      <c r="E69" s="12">
        <v>0</v>
      </c>
      <c r="F69" s="13">
        <f t="shared" si="21"/>
        <v>0</v>
      </c>
      <c r="G69" s="12">
        <v>1353.88</v>
      </c>
      <c r="H69" s="13">
        <f t="shared" si="22"/>
        <v>15.547797810643882</v>
      </c>
      <c r="I69" s="12">
        <v>428.47699999999998</v>
      </c>
      <c r="J69" s="13">
        <f t="shared" si="28"/>
        <v>4.920579196465904</v>
      </c>
      <c r="K69" s="12">
        <v>8707.857</v>
      </c>
    </row>
    <row r="70" spans="1:12" x14ac:dyDescent="0.25">
      <c r="A70" s="122"/>
      <c r="B70" s="11" t="s">
        <v>83</v>
      </c>
      <c r="C70" s="12">
        <v>11477.596</v>
      </c>
      <c r="D70" s="13">
        <f t="shared" si="5"/>
        <v>91.115541001888658</v>
      </c>
      <c r="E70" s="12">
        <v>431.392</v>
      </c>
      <c r="F70" s="13">
        <f t="shared" si="21"/>
        <v>3.424629640552495</v>
      </c>
      <c r="G70" s="12">
        <v>533.94000000000005</v>
      </c>
      <c r="H70" s="13">
        <f t="shared" si="22"/>
        <v>4.2387127027775184</v>
      </c>
      <c r="I70" s="12">
        <v>153.821</v>
      </c>
      <c r="J70" s="13">
        <f t="shared" si="28"/>
        <v>1.221116654781325</v>
      </c>
      <c r="K70" s="12">
        <v>12596.749</v>
      </c>
    </row>
    <row r="71" spans="1:12" x14ac:dyDescent="0.25">
      <c r="A71" s="122"/>
      <c r="B71" s="11" t="s">
        <v>84</v>
      </c>
      <c r="C71" s="12">
        <v>10968.734</v>
      </c>
      <c r="D71" s="13">
        <f t="shared" si="5"/>
        <v>74.978973387253347</v>
      </c>
      <c r="E71" s="12">
        <v>374.952</v>
      </c>
      <c r="F71" s="13">
        <f t="shared" si="21"/>
        <v>2.5630593311404408</v>
      </c>
      <c r="G71" s="12">
        <v>1741.9</v>
      </c>
      <c r="H71" s="13">
        <f t="shared" si="22"/>
        <v>11.907105573282804</v>
      </c>
      <c r="I71" s="12">
        <v>1543.4939999999999</v>
      </c>
      <c r="J71" s="13">
        <f t="shared" si="28"/>
        <v>10.550861708323421</v>
      </c>
      <c r="K71" s="12">
        <v>14629.08</v>
      </c>
    </row>
    <row r="72" spans="1:12" x14ac:dyDescent="0.25">
      <c r="A72" s="122"/>
      <c r="B72" s="11" t="s">
        <v>85</v>
      </c>
      <c r="C72" s="12">
        <v>179282.815</v>
      </c>
      <c r="D72" s="13">
        <f t="shared" si="5"/>
        <v>68.686438050849404</v>
      </c>
      <c r="E72" s="12">
        <v>8507.027</v>
      </c>
      <c r="F72" s="13">
        <f t="shared" si="21"/>
        <v>3.2591934872977273</v>
      </c>
      <c r="G72" s="15">
        <v>0</v>
      </c>
      <c r="H72" s="13">
        <f t="shared" si="22"/>
        <v>0</v>
      </c>
      <c r="I72" s="12">
        <v>73226.481</v>
      </c>
      <c r="J72" s="13">
        <f t="shared" si="28"/>
        <v>28.05436846185286</v>
      </c>
      <c r="K72" s="12">
        <v>261016.323</v>
      </c>
    </row>
    <row r="73" spans="1:12" x14ac:dyDescent="0.25">
      <c r="A73" s="122"/>
      <c r="B73" s="11" t="s">
        <v>86</v>
      </c>
      <c r="C73" s="12">
        <v>38296.364000000001</v>
      </c>
      <c r="D73" s="13">
        <f t="shared" si="5"/>
        <v>94.053385349384286</v>
      </c>
      <c r="E73" s="12">
        <v>1086.2249999999999</v>
      </c>
      <c r="F73" s="13">
        <f t="shared" si="21"/>
        <v>2.667698126671632</v>
      </c>
      <c r="G73" s="12">
        <v>861.36300000000006</v>
      </c>
      <c r="H73" s="13">
        <f t="shared" si="22"/>
        <v>2.1154516435216064</v>
      </c>
      <c r="I73" s="12">
        <v>473.73599999999999</v>
      </c>
      <c r="J73" s="13">
        <f t="shared" si="28"/>
        <v>1.1634648804224836</v>
      </c>
      <c r="K73" s="12">
        <v>40717.688000000002</v>
      </c>
    </row>
    <row r="74" spans="1:12" x14ac:dyDescent="0.25">
      <c r="A74" s="123"/>
      <c r="B74" s="16" t="s">
        <v>24</v>
      </c>
      <c r="C74" s="17">
        <f>SUM(C66:C73)</f>
        <v>262415.67800000001</v>
      </c>
      <c r="D74" s="18">
        <f>C74*100/K74</f>
        <v>73.494429341659625</v>
      </c>
      <c r="E74" s="17">
        <f t="shared" ref="E74:K74" si="30">SUM(E66:E73)</f>
        <v>12414.056</v>
      </c>
      <c r="F74" s="18">
        <f>E74*100/K74</f>
        <v>3.4767890717848262</v>
      </c>
      <c r="G74" s="17">
        <f t="shared" si="30"/>
        <v>4849.7880000000005</v>
      </c>
      <c r="H74" s="18">
        <f>G74*100/K74</f>
        <v>1.3582740337946912</v>
      </c>
      <c r="I74" s="17">
        <f t="shared" si="30"/>
        <v>77375.67300000001</v>
      </c>
      <c r="J74" s="18">
        <f>I74*100/K74</f>
        <v>21.670507552760856</v>
      </c>
      <c r="K74" s="17">
        <f t="shared" si="30"/>
        <v>357055.19500000001</v>
      </c>
    </row>
    <row r="75" spans="1:12" ht="19.5" customHeight="1" x14ac:dyDescent="0.25">
      <c r="A75" s="19"/>
      <c r="B75" s="16" t="s">
        <v>87</v>
      </c>
      <c r="C75" s="17">
        <f>SUM(C12+C19+C27,C33,C40,C48,C53,C58,C65,C74)</f>
        <v>891559.83900000015</v>
      </c>
      <c r="D75" s="17">
        <f>C75*100/K75</f>
        <v>75.396463963957288</v>
      </c>
      <c r="E75" s="17">
        <f t="shared" ref="E75:K75" si="31">SUM(E12+E19+E27,E33,E40,E48,E53,E58,E65,E74)</f>
        <v>114871.5885</v>
      </c>
      <c r="F75" s="17">
        <f>E75*100/K75</f>
        <v>9.7143357113720086</v>
      </c>
      <c r="G75" s="17">
        <f t="shared" si="31"/>
        <v>36733.453999999998</v>
      </c>
      <c r="H75" s="17">
        <f>G75*100/K75</f>
        <v>3.106434834356286</v>
      </c>
      <c r="I75" s="17">
        <f t="shared" si="31"/>
        <v>139328.70180400001</v>
      </c>
      <c r="J75" s="17">
        <f>I75*100/K75</f>
        <v>11.782598301526045</v>
      </c>
      <c r="K75" s="17">
        <f t="shared" si="31"/>
        <v>1182495.560304</v>
      </c>
    </row>
    <row r="76" spans="1:12" x14ac:dyDescent="0.25">
      <c r="A76" s="120" t="s">
        <v>1</v>
      </c>
      <c r="B76" s="120"/>
      <c r="C76" s="120"/>
      <c r="D76" s="120"/>
      <c r="E76" s="120"/>
      <c r="F76" s="120"/>
      <c r="G76" s="120"/>
      <c r="H76" s="120"/>
      <c r="I76" s="120"/>
      <c r="J76" s="120"/>
      <c r="K76" s="120"/>
      <c r="L76" s="120"/>
    </row>
    <row r="77" spans="1:12" x14ac:dyDescent="0.25">
      <c r="A77" s="120" t="s">
        <v>1</v>
      </c>
      <c r="B77" s="120"/>
      <c r="C77" s="120"/>
      <c r="D77" s="120"/>
      <c r="E77" s="120"/>
      <c r="F77" s="120"/>
      <c r="G77" s="120"/>
      <c r="H77" s="120"/>
      <c r="I77" s="120"/>
      <c r="J77" s="120"/>
      <c r="K77" s="120"/>
      <c r="L77" s="120"/>
    </row>
  </sheetData>
  <mergeCells count="16">
    <mergeCell ref="A59:A65"/>
    <mergeCell ref="A66:A74"/>
    <mergeCell ref="A76:L76"/>
    <mergeCell ref="A77:L77"/>
    <mergeCell ref="A20:A27"/>
    <mergeCell ref="A28:A33"/>
    <mergeCell ref="A34:A40"/>
    <mergeCell ref="A41:A48"/>
    <mergeCell ref="A49:A53"/>
    <mergeCell ref="A54:A58"/>
    <mergeCell ref="A13:A19"/>
    <mergeCell ref="A1:L1"/>
    <mergeCell ref="A2:B2"/>
    <mergeCell ref="C2:D2"/>
    <mergeCell ref="A3:L3"/>
    <mergeCell ref="A5:A12"/>
  </mergeCells>
  <pageMargins left="0.7" right="0.7" top="0.75" bottom="0.75" header="0.3" footer="0.3"/>
  <pageSetup paperSize="9" orientation="portrait" r:id="rId1"/>
  <ignoredErrors>
    <ignoredError sqref="D12 F12 J12 D33 F33 D40 F40 H40 H33 J33 J40 J48 J53 H53 H48 F48 F53 D53 D48 J58 H58 F58 D58 D65 F65 H65 J65 J74:J75 H74:H75 F74:F75 D74:D75 D19 H19 J19 F19 D27 F27 H27 J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zoomScaleNormal="100" workbookViewId="0">
      <pane xSplit="1" ySplit="3" topLeftCell="B4" activePane="bottomRight" state="frozen"/>
      <selection pane="topRight" activeCell="B1" sqref="B1"/>
      <selection pane="bottomLeft" activeCell="A4" sqref="A4"/>
      <selection pane="bottomRight" sqref="A1:I1"/>
    </sheetView>
  </sheetViews>
  <sheetFormatPr defaultRowHeight="15" x14ac:dyDescent="0.25"/>
  <cols>
    <col min="1" max="1" width="13.140625" style="9" customWidth="1"/>
    <col min="2" max="2" width="17.5703125" style="9" customWidth="1"/>
    <col min="3" max="3" width="22.85546875" style="9" customWidth="1"/>
    <col min="4" max="4" width="23.5703125" style="9" customWidth="1"/>
    <col min="5" max="5" width="24.42578125" style="9" customWidth="1"/>
    <col min="6" max="7" width="23.5703125" style="9" customWidth="1"/>
    <col min="8" max="9" width="22.85546875" style="9" customWidth="1"/>
    <col min="10" max="10" width="21.42578125" style="9" customWidth="1"/>
    <col min="11" max="11" width="24.140625" style="9" customWidth="1"/>
    <col min="12" max="12" width="20.85546875" style="9" customWidth="1"/>
    <col min="13" max="16384" width="9.140625" style="9"/>
  </cols>
  <sheetData>
    <row r="1" spans="1:11" ht="19.5" x14ac:dyDescent="0.25">
      <c r="A1" s="114" t="s">
        <v>157</v>
      </c>
      <c r="B1" s="114"/>
      <c r="C1" s="114"/>
      <c r="D1" s="114"/>
      <c r="E1" s="114"/>
      <c r="F1" s="114"/>
      <c r="G1" s="114"/>
      <c r="H1" s="114"/>
      <c r="I1" s="114"/>
    </row>
    <row r="2" spans="1:11" x14ac:dyDescent="0.25">
      <c r="A2" s="120" t="s">
        <v>1</v>
      </c>
      <c r="B2" s="120"/>
      <c r="C2" s="120"/>
      <c r="D2" s="120"/>
      <c r="E2" s="120"/>
      <c r="F2" s="120"/>
      <c r="G2" s="120"/>
      <c r="H2" s="120"/>
      <c r="I2" s="120"/>
    </row>
    <row r="3" spans="1:11" ht="45" customHeight="1" x14ac:dyDescent="0.25">
      <c r="A3" s="22" t="s">
        <v>3</v>
      </c>
      <c r="B3" s="22" t="s">
        <v>4</v>
      </c>
      <c r="C3" s="22" t="s">
        <v>158</v>
      </c>
      <c r="D3" s="22" t="s">
        <v>159</v>
      </c>
      <c r="E3" s="22" t="s">
        <v>160</v>
      </c>
      <c r="F3" s="22" t="s">
        <v>161</v>
      </c>
      <c r="G3" s="22" t="s">
        <v>162</v>
      </c>
      <c r="H3" s="22" t="s">
        <v>163</v>
      </c>
      <c r="I3" s="22" t="s">
        <v>164</v>
      </c>
      <c r="J3" s="22" t="s">
        <v>818</v>
      </c>
      <c r="K3" s="22" t="s">
        <v>819</v>
      </c>
    </row>
    <row r="4" spans="1:11" ht="15" customHeight="1" x14ac:dyDescent="0.25">
      <c r="A4" s="121" t="s">
        <v>16</v>
      </c>
      <c r="B4" s="11" t="s">
        <v>165</v>
      </c>
      <c r="C4" s="12">
        <v>22284.207999999999</v>
      </c>
      <c r="D4" s="12">
        <v>13999.23</v>
      </c>
      <c r="E4" s="13">
        <f>D4*100/C4</f>
        <v>62.821303768121354</v>
      </c>
      <c r="F4" s="12">
        <v>3375.53</v>
      </c>
      <c r="G4" s="14">
        <f t="shared" ref="G4:G63" si="0">F4*100/C4</f>
        <v>15.147632798975849</v>
      </c>
      <c r="H4" s="12">
        <v>4909.4489999999996</v>
      </c>
      <c r="I4" s="13">
        <f>H4*100/C4</f>
        <v>22.031067920385592</v>
      </c>
      <c r="J4" s="24"/>
    </row>
    <row r="5" spans="1:11" x14ac:dyDescent="0.25">
      <c r="A5" s="122"/>
      <c r="B5" s="11" t="s">
        <v>166</v>
      </c>
      <c r="C5" s="12">
        <v>8868.7909999999993</v>
      </c>
      <c r="D5" s="12">
        <v>4901.8500000000004</v>
      </c>
      <c r="E5" s="13">
        <f t="shared" ref="E5:E10" si="1">D5*100/C5</f>
        <v>55.270780425426658</v>
      </c>
      <c r="F5" s="12">
        <v>1433.49</v>
      </c>
      <c r="G5" s="14">
        <f t="shared" si="0"/>
        <v>16.163307941296623</v>
      </c>
      <c r="H5" s="12">
        <v>2537.3519999999999</v>
      </c>
      <c r="I5" s="13">
        <f t="shared" ref="I5:I10" si="2">H5*100/C5</f>
        <v>28.60989733549928</v>
      </c>
      <c r="J5" s="24"/>
    </row>
    <row r="6" spans="1:11" x14ac:dyDescent="0.25">
      <c r="A6" s="122"/>
      <c r="B6" s="11" t="s">
        <v>167</v>
      </c>
      <c r="C6" s="15">
        <v>3398.3403039999994</v>
      </c>
      <c r="D6" s="15">
        <v>2296.4803400000001</v>
      </c>
      <c r="E6" s="13">
        <f t="shared" si="1"/>
        <v>67.576526614975535</v>
      </c>
      <c r="F6" s="15">
        <v>370.04</v>
      </c>
      <c r="G6" s="14">
        <f t="shared" si="0"/>
        <v>10.888844756496171</v>
      </c>
      <c r="H6" s="15">
        <v>731.82</v>
      </c>
      <c r="I6" s="13">
        <f t="shared" si="2"/>
        <v>21.534629687868957</v>
      </c>
      <c r="J6" s="24"/>
    </row>
    <row r="7" spans="1:11" x14ac:dyDescent="0.25">
      <c r="A7" s="122"/>
      <c r="B7" s="11" t="s">
        <v>168</v>
      </c>
      <c r="C7" s="12">
        <v>12231.325999999999</v>
      </c>
      <c r="D7" s="12">
        <v>7747.3559999999998</v>
      </c>
      <c r="E7" s="13">
        <f t="shared" si="1"/>
        <v>63.340278887178712</v>
      </c>
      <c r="F7" s="12">
        <v>1591.856</v>
      </c>
      <c r="G7" s="14">
        <f t="shared" si="0"/>
        <v>13.014582392783907</v>
      </c>
      <c r="H7" s="12">
        <v>2892.47</v>
      </c>
      <c r="I7" s="13">
        <f t="shared" si="2"/>
        <v>23.64804927936677</v>
      </c>
      <c r="J7" s="24"/>
    </row>
    <row r="8" spans="1:11" x14ac:dyDescent="0.25">
      <c r="A8" s="122"/>
      <c r="B8" s="11" t="s">
        <v>169</v>
      </c>
      <c r="C8" s="12">
        <v>6128.6310000000003</v>
      </c>
      <c r="D8" s="12">
        <v>3736.28</v>
      </c>
      <c r="E8" s="13">
        <f t="shared" si="1"/>
        <v>60.964349134415173</v>
      </c>
      <c r="F8" s="12">
        <v>878.16</v>
      </c>
      <c r="G8" s="14">
        <f t="shared" si="0"/>
        <v>14.328811768892596</v>
      </c>
      <c r="H8" s="12">
        <v>1515.135</v>
      </c>
      <c r="I8" s="13">
        <f t="shared" si="2"/>
        <v>24.722242210372919</v>
      </c>
      <c r="J8" s="24"/>
    </row>
    <row r="9" spans="1:11" x14ac:dyDescent="0.25">
      <c r="A9" s="122"/>
      <c r="B9" s="11" t="s">
        <v>170</v>
      </c>
      <c r="C9" s="15">
        <v>10987.709000000001</v>
      </c>
      <c r="D9" s="15">
        <v>6508.2169999999996</v>
      </c>
      <c r="E9" s="13">
        <f t="shared" si="1"/>
        <v>59.231792542012165</v>
      </c>
      <c r="F9" s="15">
        <v>1375.39</v>
      </c>
      <c r="G9" s="14">
        <f t="shared" si="0"/>
        <v>12.517532089719522</v>
      </c>
      <c r="H9" s="15">
        <v>3104.1030000000001</v>
      </c>
      <c r="I9" s="13">
        <f t="shared" si="2"/>
        <v>28.250684469346609</v>
      </c>
      <c r="J9" s="24"/>
    </row>
    <row r="10" spans="1:11" x14ac:dyDescent="0.25">
      <c r="A10" s="122"/>
      <c r="B10" s="11" t="s">
        <v>171</v>
      </c>
      <c r="C10" s="12">
        <v>7574.2560000000003</v>
      </c>
      <c r="D10" s="12">
        <v>4602.7690000000002</v>
      </c>
      <c r="E10" s="13">
        <f t="shared" si="1"/>
        <v>60.768595621801005</v>
      </c>
      <c r="F10" s="12">
        <v>1131.3599999999999</v>
      </c>
      <c r="G10" s="14">
        <f t="shared" si="0"/>
        <v>14.936912615575705</v>
      </c>
      <c r="H10" s="12">
        <v>2282.9430000000002</v>
      </c>
      <c r="I10" s="13">
        <f t="shared" si="2"/>
        <v>30.140821751997819</v>
      </c>
      <c r="J10" s="24"/>
    </row>
    <row r="11" spans="1:11" x14ac:dyDescent="0.25">
      <c r="A11" s="123"/>
      <c r="B11" s="16" t="s">
        <v>172</v>
      </c>
      <c r="C11" s="17">
        <f>SUM(C4:C10)</f>
        <v>71473.261304</v>
      </c>
      <c r="D11" s="17">
        <f t="shared" ref="D11:H11" si="3">SUM(D4:D10)</f>
        <v>43792.182339999999</v>
      </c>
      <c r="E11" s="18">
        <f>D11*100/C11</f>
        <v>61.270720743715628</v>
      </c>
      <c r="F11" s="17">
        <f t="shared" si="3"/>
        <v>10155.826000000001</v>
      </c>
      <c r="G11" s="18">
        <f>F11*100/C11</f>
        <v>14.209266255255699</v>
      </c>
      <c r="H11" s="17">
        <f t="shared" si="3"/>
        <v>17973.271999999997</v>
      </c>
      <c r="I11" s="18">
        <f>H11*100/C11</f>
        <v>25.146847467269726</v>
      </c>
      <c r="J11" s="24"/>
    </row>
    <row r="12" spans="1:11" ht="15" customHeight="1" x14ac:dyDescent="0.25">
      <c r="A12" s="117" t="s">
        <v>25</v>
      </c>
      <c r="B12" s="11" t="s">
        <v>173</v>
      </c>
      <c r="C12" s="12">
        <v>14672.378000000001</v>
      </c>
      <c r="D12" s="12">
        <v>11012.56</v>
      </c>
      <c r="E12" s="13">
        <f>D12*100/C12</f>
        <v>75.056408715751459</v>
      </c>
      <c r="F12" s="12">
        <v>0</v>
      </c>
      <c r="G12" s="14">
        <f t="shared" si="0"/>
        <v>0</v>
      </c>
      <c r="H12" s="12">
        <v>3659.82</v>
      </c>
      <c r="I12" s="13">
        <f>H12*100/C12</f>
        <v>24.943604915304117</v>
      </c>
      <c r="J12" s="24"/>
    </row>
    <row r="13" spans="1:11" x14ac:dyDescent="0.25">
      <c r="A13" s="118"/>
      <c r="B13" s="11" t="s">
        <v>174</v>
      </c>
      <c r="C13" s="15">
        <v>10485</v>
      </c>
      <c r="D13" s="15">
        <v>5294.2748399999982</v>
      </c>
      <c r="E13" s="13">
        <f>D13*100/C13</f>
        <v>50.493799141630888</v>
      </c>
      <c r="F13" s="15">
        <v>1033.05888</v>
      </c>
      <c r="G13" s="14">
        <f t="shared" si="0"/>
        <v>9.8527313304721034</v>
      </c>
      <c r="H13" s="15">
        <v>4157.6662800000013</v>
      </c>
      <c r="I13" s="13">
        <f>H13*100/C13</f>
        <v>39.653469527897009</v>
      </c>
      <c r="J13" s="24"/>
    </row>
    <row r="14" spans="1:11" x14ac:dyDescent="0.25">
      <c r="A14" s="118"/>
      <c r="B14" s="11" t="s">
        <v>175</v>
      </c>
      <c r="C14" s="12">
        <v>139401.383</v>
      </c>
      <c r="D14" s="12">
        <v>65097.113579999997</v>
      </c>
      <c r="E14" s="13">
        <f t="shared" ref="E14:E17" si="4">D14*100/C14</f>
        <v>46.69760957823496</v>
      </c>
      <c r="F14" s="12">
        <v>14788.046559999999</v>
      </c>
      <c r="G14" s="14">
        <f t="shared" si="0"/>
        <v>10.608249532215902</v>
      </c>
      <c r="H14" s="12">
        <v>59516.222860000002</v>
      </c>
      <c r="I14" s="13">
        <f t="shared" ref="I14:I17" si="5">H14*100/C14</f>
        <v>42.694140889549139</v>
      </c>
      <c r="J14" s="24"/>
    </row>
    <row r="15" spans="1:11" x14ac:dyDescent="0.25">
      <c r="A15" s="118"/>
      <c r="B15" s="11" t="s">
        <v>176</v>
      </c>
      <c r="C15" s="12">
        <v>30041.69</v>
      </c>
      <c r="D15" s="12">
        <v>19083.492439999998</v>
      </c>
      <c r="E15" s="13">
        <f t="shared" si="4"/>
        <v>63.523365163544391</v>
      </c>
      <c r="F15" s="12">
        <v>2180.9020800000003</v>
      </c>
      <c r="G15" s="14">
        <f t="shared" si="0"/>
        <v>7.2595851964386844</v>
      </c>
      <c r="H15" s="12">
        <v>8777.2954800000007</v>
      </c>
      <c r="I15" s="13">
        <f t="shared" si="5"/>
        <v>29.217049640016928</v>
      </c>
      <c r="J15" s="24"/>
    </row>
    <row r="16" spans="1:11" x14ac:dyDescent="0.25">
      <c r="A16" s="118"/>
      <c r="B16" s="11" t="s">
        <v>177</v>
      </c>
      <c r="C16" s="12">
        <v>19421.703000000001</v>
      </c>
      <c r="D16" s="23">
        <v>12517.814700000003</v>
      </c>
      <c r="E16" s="13">
        <f t="shared" si="4"/>
        <v>64.452714059112125</v>
      </c>
      <c r="F16" s="15">
        <v>416.83499999999998</v>
      </c>
      <c r="G16" s="14">
        <f t="shared" si="0"/>
        <v>2.1462330054166721</v>
      </c>
      <c r="H16" s="12">
        <v>6487.0532999999996</v>
      </c>
      <c r="I16" s="13">
        <f t="shared" si="5"/>
        <v>33.401052935471206</v>
      </c>
      <c r="J16" s="24"/>
    </row>
    <row r="17" spans="1:12" x14ac:dyDescent="0.25">
      <c r="A17" s="118"/>
      <c r="B17" s="11" t="s">
        <v>178</v>
      </c>
      <c r="C17" s="12">
        <v>10638.146000000001</v>
      </c>
      <c r="D17" s="12">
        <v>4283.9970000000003</v>
      </c>
      <c r="E17" s="13">
        <f t="shared" si="4"/>
        <v>40.270146696614241</v>
      </c>
      <c r="F17" s="12">
        <v>1169.9369999999999</v>
      </c>
      <c r="G17" s="14">
        <f t="shared" si="0"/>
        <v>10.9975648012351</v>
      </c>
      <c r="H17" s="12">
        <v>5184.2120000000004</v>
      </c>
      <c r="I17" s="13">
        <f t="shared" si="5"/>
        <v>48.732288502150659</v>
      </c>
      <c r="J17" s="24"/>
    </row>
    <row r="18" spans="1:12" x14ac:dyDescent="0.25">
      <c r="A18" s="119"/>
      <c r="B18" s="16" t="s">
        <v>172</v>
      </c>
      <c r="C18" s="17">
        <f>SUM(C12:C17)</f>
        <v>224660.30000000002</v>
      </c>
      <c r="D18" s="17">
        <f>SUM(D12:D17)</f>
        <v>117289.25256000001</v>
      </c>
      <c r="E18" s="18">
        <f>D18*100/C18</f>
        <v>52.207378232825292</v>
      </c>
      <c r="F18" s="17">
        <f>SUM(F12:F17)</f>
        <v>19588.779519999996</v>
      </c>
      <c r="G18" s="18">
        <f>F18*100/C18</f>
        <v>8.7192884190041564</v>
      </c>
      <c r="H18" s="17">
        <f>SUM(H12:H17)</f>
        <v>87782.269920000006</v>
      </c>
      <c r="I18" s="18">
        <f>H18*100/C18</f>
        <v>39.07333423840349</v>
      </c>
      <c r="J18" s="24"/>
    </row>
    <row r="19" spans="1:12" ht="15" customHeight="1" x14ac:dyDescent="0.25">
      <c r="A19" s="117" t="s">
        <v>32</v>
      </c>
      <c r="B19" s="11" t="s">
        <v>179</v>
      </c>
      <c r="C19" s="12">
        <v>67924.525999999998</v>
      </c>
      <c r="D19" s="12">
        <v>19368.332999999999</v>
      </c>
      <c r="E19" s="13">
        <f>D19*100/C19</f>
        <v>28.514491216324423</v>
      </c>
      <c r="F19" s="12">
        <v>42121.853000000003</v>
      </c>
      <c r="G19" s="14">
        <f t="shared" si="0"/>
        <v>62.01273012932031</v>
      </c>
      <c r="H19" s="12">
        <v>6434.34</v>
      </c>
      <c r="I19" s="13">
        <f>H19*100/C19</f>
        <v>9.4727786543552774</v>
      </c>
      <c r="J19" s="24"/>
    </row>
    <row r="20" spans="1:12" x14ac:dyDescent="0.25">
      <c r="A20" s="118"/>
      <c r="B20" s="11" t="s">
        <v>180</v>
      </c>
      <c r="C20" s="12">
        <v>21003.324000000001</v>
      </c>
      <c r="D20" s="12">
        <v>3891.9969999999998</v>
      </c>
      <c r="E20" s="13">
        <f t="shared" ref="E20:E25" si="6">D20*100/C20</f>
        <v>18.530385952242607</v>
      </c>
      <c r="F20" s="12">
        <v>14593.727000000001</v>
      </c>
      <c r="G20" s="14">
        <f t="shared" si="0"/>
        <v>69.482939938459268</v>
      </c>
      <c r="H20" s="12">
        <v>2517.6</v>
      </c>
      <c r="I20" s="13">
        <f t="shared" ref="I20:I25" si="7">H20*100/C20</f>
        <v>11.986674109298129</v>
      </c>
      <c r="J20" s="24"/>
    </row>
    <row r="21" spans="1:12" x14ac:dyDescent="0.25">
      <c r="A21" s="118"/>
      <c r="B21" s="11" t="s">
        <v>181</v>
      </c>
      <c r="C21" s="15">
        <v>16994.78</v>
      </c>
      <c r="D21" s="15">
        <v>1200.258</v>
      </c>
      <c r="E21" s="13">
        <f t="shared" si="6"/>
        <v>7.0625097824155425</v>
      </c>
      <c r="F21" s="15">
        <v>14237.411</v>
      </c>
      <c r="G21" s="14">
        <f t="shared" si="0"/>
        <v>83.775200385059421</v>
      </c>
      <c r="H21" s="15">
        <v>1557.1110000000001</v>
      </c>
      <c r="I21" s="13">
        <f t="shared" si="7"/>
        <v>9.1622898325250475</v>
      </c>
      <c r="J21" s="24"/>
    </row>
    <row r="22" spans="1:12" x14ac:dyDescent="0.25">
      <c r="A22" s="118"/>
      <c r="B22" s="11" t="s">
        <v>182</v>
      </c>
      <c r="C22" s="12">
        <v>3040.65</v>
      </c>
      <c r="D22" s="12">
        <v>446.17200000000003</v>
      </c>
      <c r="E22" s="13">
        <f t="shared" si="6"/>
        <v>14.673573084702285</v>
      </c>
      <c r="F22" s="12">
        <v>1595.6379999999999</v>
      </c>
      <c r="G22" s="14">
        <f t="shared" si="0"/>
        <v>52.47687172150691</v>
      </c>
      <c r="H22" s="12">
        <v>998.84</v>
      </c>
      <c r="I22" s="13">
        <f t="shared" si="7"/>
        <v>32.849555193790799</v>
      </c>
      <c r="J22" s="24"/>
    </row>
    <row r="23" spans="1:12" x14ac:dyDescent="0.25">
      <c r="A23" s="118"/>
      <c r="B23" s="11" t="s">
        <v>183</v>
      </c>
      <c r="C23" s="15">
        <v>14313.87</v>
      </c>
      <c r="D23" s="15">
        <v>4210.5420000000004</v>
      </c>
      <c r="E23" s="13">
        <f t="shared" si="6"/>
        <v>29.415818363587206</v>
      </c>
      <c r="F23" s="15">
        <v>8318.0480000000007</v>
      </c>
      <c r="G23" s="14">
        <f t="shared" si="0"/>
        <v>58.111803446587125</v>
      </c>
      <c r="H23" s="15">
        <v>1785.28</v>
      </c>
      <c r="I23" s="13">
        <f t="shared" si="7"/>
        <v>12.472378189825672</v>
      </c>
      <c r="J23" s="24"/>
    </row>
    <row r="24" spans="1:12" x14ac:dyDescent="0.25">
      <c r="A24" s="118"/>
      <c r="B24" s="11" t="s">
        <v>184</v>
      </c>
      <c r="C24" s="15">
        <v>4901.1419999999998</v>
      </c>
      <c r="D24" s="15">
        <v>992.60199999999998</v>
      </c>
      <c r="E24" s="13">
        <f t="shared" si="6"/>
        <v>20.252463609501621</v>
      </c>
      <c r="F24" s="15">
        <v>3637.24</v>
      </c>
      <c r="G24" s="14">
        <f t="shared" si="0"/>
        <v>74.21209179411656</v>
      </c>
      <c r="H24" s="15">
        <v>271.3</v>
      </c>
      <c r="I24" s="13">
        <f t="shared" si="7"/>
        <v>5.5354445963818231</v>
      </c>
      <c r="J24" s="24"/>
    </row>
    <row r="25" spans="1:12" x14ac:dyDescent="0.25">
      <c r="A25" s="118"/>
      <c r="B25" s="11" t="s">
        <v>185</v>
      </c>
      <c r="C25" s="12">
        <v>12117.594999999999</v>
      </c>
      <c r="D25" s="12">
        <v>2179.8869999999988</v>
      </c>
      <c r="E25" s="13">
        <f t="shared" si="6"/>
        <v>17.989436022577081</v>
      </c>
      <c r="F25" s="12">
        <v>9273.5480000000007</v>
      </c>
      <c r="G25" s="14">
        <f t="shared" si="0"/>
        <v>76.529608391764214</v>
      </c>
      <c r="H25" s="12">
        <v>664.16</v>
      </c>
      <c r="I25" s="13">
        <f t="shared" si="7"/>
        <v>5.4809555856587053</v>
      </c>
      <c r="J25" s="24"/>
    </row>
    <row r="26" spans="1:12" x14ac:dyDescent="0.25">
      <c r="A26" s="119"/>
      <c r="B26" s="16" t="s">
        <v>172</v>
      </c>
      <c r="C26" s="17">
        <f>SUM(C19:C25)</f>
        <v>140295.88699999999</v>
      </c>
      <c r="D26" s="17">
        <f>SUM(D19:D25)</f>
        <v>32289.790999999997</v>
      </c>
      <c r="E26" s="18">
        <f>D26*100/C26</f>
        <v>23.015493675876613</v>
      </c>
      <c r="F26" s="17">
        <f>SUM(F19:F25)</f>
        <v>93777.465000000011</v>
      </c>
      <c r="G26" s="18">
        <f>F26*100/C26</f>
        <v>66.84263309871659</v>
      </c>
      <c r="H26" s="17">
        <f>SUM(H19:H25)</f>
        <v>14228.631000000001</v>
      </c>
      <c r="I26" s="18">
        <f>H26*100/C26</f>
        <v>10.141873225406815</v>
      </c>
      <c r="J26" s="24"/>
    </row>
    <row r="27" spans="1:12" ht="15" customHeight="1" x14ac:dyDescent="0.25">
      <c r="A27" s="121" t="s">
        <v>40</v>
      </c>
      <c r="B27" s="11" t="s">
        <v>186</v>
      </c>
      <c r="C27" s="12">
        <v>4275.6629999999996</v>
      </c>
      <c r="D27" s="12">
        <v>2931.5509999999999</v>
      </c>
      <c r="E27" s="13">
        <f>D27*100/C27</f>
        <v>68.56365901615726</v>
      </c>
      <c r="F27" s="12">
        <v>226.41399999999999</v>
      </c>
      <c r="G27" s="14">
        <f t="shared" si="0"/>
        <v>5.2954126646557507</v>
      </c>
      <c r="H27" s="12">
        <v>884.07</v>
      </c>
      <c r="I27" s="13">
        <f>H27*100/C27</f>
        <v>20.676793283287296</v>
      </c>
      <c r="J27" s="13">
        <v>233.62799999999999</v>
      </c>
      <c r="K27" s="13">
        <v>5.4641350358996963</v>
      </c>
      <c r="L27" s="24"/>
    </row>
    <row r="28" spans="1:12" x14ac:dyDescent="0.25">
      <c r="A28" s="122"/>
      <c r="B28" s="11" t="s">
        <v>187</v>
      </c>
      <c r="C28" s="12">
        <v>5014.2259999999997</v>
      </c>
      <c r="D28" s="12">
        <v>3655.9859999999999</v>
      </c>
      <c r="E28" s="13">
        <f t="shared" ref="E28:E31" si="8">D28*100/C28</f>
        <v>72.912270009369337</v>
      </c>
      <c r="F28" s="12">
        <v>227.547</v>
      </c>
      <c r="G28" s="14">
        <f t="shared" si="0"/>
        <v>4.5380284015917915</v>
      </c>
      <c r="H28" s="12">
        <v>895.90599999999995</v>
      </c>
      <c r="I28" s="13">
        <f t="shared" ref="I28:I31" si="9">H28*100/C28</f>
        <v>17.867284003553092</v>
      </c>
      <c r="J28" s="13">
        <v>234.78700000000001</v>
      </c>
      <c r="K28" s="13">
        <v>4.6824175854857764</v>
      </c>
      <c r="L28" s="24"/>
    </row>
    <row r="29" spans="1:12" x14ac:dyDescent="0.25">
      <c r="A29" s="122"/>
      <c r="B29" s="11" t="s">
        <v>188</v>
      </c>
      <c r="C29" s="12">
        <v>24177.17</v>
      </c>
      <c r="D29" s="12">
        <v>16578.913</v>
      </c>
      <c r="E29" s="13">
        <f t="shared" si="8"/>
        <v>68.572595551919449</v>
      </c>
      <c r="F29" s="12">
        <v>1286.498</v>
      </c>
      <c r="G29" s="14">
        <f t="shared" si="0"/>
        <v>5.3211273279709745</v>
      </c>
      <c r="H29" s="12">
        <v>4984.2709999999997</v>
      </c>
      <c r="I29" s="13">
        <f t="shared" si="9"/>
        <v>20.615609684673601</v>
      </c>
      <c r="J29" s="13">
        <v>1327.4880000000001</v>
      </c>
      <c r="K29" s="13">
        <v>5.4906674354359932</v>
      </c>
      <c r="L29" s="24"/>
    </row>
    <row r="30" spans="1:12" x14ac:dyDescent="0.25">
      <c r="A30" s="122"/>
      <c r="B30" s="11" t="s">
        <v>189</v>
      </c>
      <c r="C30" s="12">
        <v>8749.3089999999993</v>
      </c>
      <c r="D30" s="12">
        <v>6081.3649999999998</v>
      </c>
      <c r="E30" s="13">
        <f t="shared" si="8"/>
        <v>69.506803337269275</v>
      </c>
      <c r="F30" s="12">
        <v>428.35399999999998</v>
      </c>
      <c r="G30" s="14">
        <f t="shared" si="0"/>
        <v>4.8958609188451341</v>
      </c>
      <c r="H30" s="12">
        <v>1797.6690000000001</v>
      </c>
      <c r="I30" s="13">
        <f t="shared" si="9"/>
        <v>20.546411150869176</v>
      </c>
      <c r="J30" s="13">
        <v>442.00200000000001</v>
      </c>
      <c r="K30" s="13">
        <v>5.0518503804129002</v>
      </c>
      <c r="L30" s="24"/>
    </row>
    <row r="31" spans="1:12" x14ac:dyDescent="0.25">
      <c r="A31" s="122"/>
      <c r="B31" s="11" t="s">
        <v>190</v>
      </c>
      <c r="C31" s="12">
        <v>14520.457</v>
      </c>
      <c r="D31" s="12">
        <v>10018.597</v>
      </c>
      <c r="E31" s="13">
        <f t="shared" si="8"/>
        <v>68.996430346510436</v>
      </c>
      <c r="F31" s="12">
        <v>797.76700000000005</v>
      </c>
      <c r="G31" s="14">
        <f t="shared" si="0"/>
        <v>5.4940901653439704</v>
      </c>
      <c r="H31" s="12">
        <v>2880.9079999999999</v>
      </c>
      <c r="I31" s="13">
        <f t="shared" si="9"/>
        <v>19.840339735863683</v>
      </c>
      <c r="J31" s="13">
        <v>823.18499999999995</v>
      </c>
      <c r="K31" s="13">
        <v>5.6691397522819011</v>
      </c>
      <c r="L31" s="24"/>
    </row>
    <row r="32" spans="1:12" x14ac:dyDescent="0.25">
      <c r="A32" s="123"/>
      <c r="B32" s="16" t="s">
        <v>172</v>
      </c>
      <c r="C32" s="17">
        <f>SUM(C27:C31)</f>
        <v>56736.824999999997</v>
      </c>
      <c r="D32" s="17">
        <f t="shared" ref="D32:J32" si="10">SUM(D27:D31)</f>
        <v>39266.412000000004</v>
      </c>
      <c r="E32" s="18">
        <f>D32*100/C32</f>
        <v>69.207982646191439</v>
      </c>
      <c r="F32" s="17">
        <f t="shared" si="10"/>
        <v>2966.58</v>
      </c>
      <c r="G32" s="18">
        <f>F32*100/C32</f>
        <v>5.2286676245983097</v>
      </c>
      <c r="H32" s="17">
        <f t="shared" si="10"/>
        <v>11442.823999999999</v>
      </c>
      <c r="I32" s="18">
        <f>H32*100/C32</f>
        <v>20.168248752023047</v>
      </c>
      <c r="J32" s="17">
        <f t="shared" si="10"/>
        <v>3061.09</v>
      </c>
      <c r="K32" s="28">
        <f>J32*100/C32</f>
        <v>5.3952437416087351</v>
      </c>
    </row>
    <row r="33" spans="1:10" ht="15" customHeight="1" x14ac:dyDescent="0.25">
      <c r="A33" s="121" t="s">
        <v>46</v>
      </c>
      <c r="B33" s="11" t="s">
        <v>191</v>
      </c>
      <c r="C33" s="12">
        <v>6638.3789999999999</v>
      </c>
      <c r="D33" s="12">
        <v>4027.6439999999998</v>
      </c>
      <c r="E33" s="13">
        <f>D33*100/C33</f>
        <v>60.672100824613956</v>
      </c>
      <c r="F33" s="12">
        <v>154.31</v>
      </c>
      <c r="G33" s="14">
        <f t="shared" si="0"/>
        <v>2.3245132584325181</v>
      </c>
      <c r="H33" s="12">
        <v>2456.4250000000002</v>
      </c>
      <c r="I33" s="13">
        <f>H33*100/C33</f>
        <v>37.003385916953526</v>
      </c>
      <c r="J33" s="24"/>
    </row>
    <row r="34" spans="1:10" x14ac:dyDescent="0.25">
      <c r="A34" s="122"/>
      <c r="B34" s="11" t="s">
        <v>192</v>
      </c>
      <c r="C34" s="12">
        <v>5209.7280000000001</v>
      </c>
      <c r="D34" s="12">
        <v>3305.3589999999999</v>
      </c>
      <c r="E34" s="13">
        <f t="shared" ref="E34:E38" si="11">D34*100/C34</f>
        <v>63.445903509741768</v>
      </c>
      <c r="F34" s="12">
        <v>128.9</v>
      </c>
      <c r="G34" s="14">
        <f t="shared" si="0"/>
        <v>2.4742174639443748</v>
      </c>
      <c r="H34" s="12">
        <v>1775.4690000000001</v>
      </c>
      <c r="I34" s="13">
        <f t="shared" ref="I34:I38" si="12">H34*100/C34</f>
        <v>34.079879026313847</v>
      </c>
      <c r="J34" s="24"/>
    </row>
    <row r="35" spans="1:10" x14ac:dyDescent="0.25">
      <c r="A35" s="122"/>
      <c r="B35" s="11" t="s">
        <v>193</v>
      </c>
      <c r="C35" s="12">
        <v>41972.379000000001</v>
      </c>
      <c r="D35" s="12">
        <v>24362.32</v>
      </c>
      <c r="E35" s="13">
        <f t="shared" si="11"/>
        <v>58.043695831489558</v>
      </c>
      <c r="F35" s="12">
        <v>600.1</v>
      </c>
      <c r="G35" s="14">
        <f t="shared" si="0"/>
        <v>1.4297497885454622</v>
      </c>
      <c r="H35" s="12">
        <v>17009.95</v>
      </c>
      <c r="I35" s="13">
        <f t="shared" si="12"/>
        <v>40.526532937291925</v>
      </c>
      <c r="J35" s="24"/>
    </row>
    <row r="36" spans="1:10" x14ac:dyDescent="0.25">
      <c r="A36" s="122"/>
      <c r="B36" s="11" t="s">
        <v>194</v>
      </c>
      <c r="C36" s="12">
        <v>11123.092000000001</v>
      </c>
      <c r="D36" s="12">
        <v>5816.92</v>
      </c>
      <c r="E36" s="13">
        <f t="shared" si="11"/>
        <v>52.295890387313165</v>
      </c>
      <c r="F36" s="12">
        <v>178.59</v>
      </c>
      <c r="G36" s="14">
        <f t="shared" si="0"/>
        <v>1.6055787365599421</v>
      </c>
      <c r="H36" s="12">
        <v>4213.12</v>
      </c>
      <c r="I36" s="13">
        <f t="shared" si="12"/>
        <v>37.87723773209823</v>
      </c>
      <c r="J36" s="24"/>
    </row>
    <row r="37" spans="1:10" x14ac:dyDescent="0.25">
      <c r="A37" s="122"/>
      <c r="B37" s="11" t="s">
        <v>195</v>
      </c>
      <c r="C37" s="12">
        <v>7709.1890000000003</v>
      </c>
      <c r="D37" s="12">
        <v>3784.6509999999998</v>
      </c>
      <c r="E37" s="13">
        <f t="shared" si="11"/>
        <v>49.09272557722997</v>
      </c>
      <c r="F37" s="12">
        <v>141.82</v>
      </c>
      <c r="G37" s="14">
        <f t="shared" si="0"/>
        <v>1.8396228189502164</v>
      </c>
      <c r="H37" s="12">
        <v>2810.26</v>
      </c>
      <c r="I37" s="13">
        <f t="shared" si="12"/>
        <v>36.453380504745702</v>
      </c>
      <c r="J37" s="24"/>
    </row>
    <row r="38" spans="1:10" x14ac:dyDescent="0.25">
      <c r="A38" s="122"/>
      <c r="B38" s="11" t="s">
        <v>196</v>
      </c>
      <c r="C38" s="12">
        <v>8846.4639999999999</v>
      </c>
      <c r="D38" s="12">
        <v>5414.0079999999998</v>
      </c>
      <c r="E38" s="13">
        <f t="shared" si="11"/>
        <v>61.199683851084451</v>
      </c>
      <c r="F38" s="12">
        <v>239.31</v>
      </c>
      <c r="G38" s="14">
        <f t="shared" si="0"/>
        <v>2.7051486333974797</v>
      </c>
      <c r="H38" s="12">
        <v>3193.1460000000002</v>
      </c>
      <c r="I38" s="13">
        <f t="shared" si="12"/>
        <v>36.095167515518071</v>
      </c>
      <c r="J38" s="24"/>
    </row>
    <row r="39" spans="1:10" x14ac:dyDescent="0.25">
      <c r="A39" s="123"/>
      <c r="B39" s="16" t="s">
        <v>172</v>
      </c>
      <c r="C39" s="17">
        <f>SUM(C33:C38)</f>
        <v>81499.231</v>
      </c>
      <c r="D39" s="17">
        <f t="shared" ref="D39:H39" si="13">SUM(D33:D38)</f>
        <v>46710.902000000002</v>
      </c>
      <c r="E39" s="18">
        <f>D39*100/C39</f>
        <v>57.314530980053057</v>
      </c>
      <c r="F39" s="17">
        <f t="shared" si="13"/>
        <v>1443.03</v>
      </c>
      <c r="G39" s="18">
        <f>F39*100/C39</f>
        <v>1.7706056637516003</v>
      </c>
      <c r="H39" s="17">
        <f t="shared" si="13"/>
        <v>31458.370000000003</v>
      </c>
      <c r="I39" s="18">
        <f>H39*100/C39</f>
        <v>38.599591203504737</v>
      </c>
      <c r="J39" s="24"/>
    </row>
    <row r="40" spans="1:10" ht="15" customHeight="1" x14ac:dyDescent="0.25">
      <c r="A40" s="121" t="s">
        <v>53</v>
      </c>
      <c r="B40" s="11" t="s">
        <v>197</v>
      </c>
      <c r="C40" s="12">
        <v>6804.4489999999996</v>
      </c>
      <c r="D40" s="12">
        <v>3797.1660000000002</v>
      </c>
      <c r="E40" s="13">
        <f>D40*100/C40</f>
        <v>55.804165774480794</v>
      </c>
      <c r="F40" s="12">
        <v>1008.0170000000001</v>
      </c>
      <c r="G40" s="14">
        <f t="shared" si="0"/>
        <v>14.814087077440071</v>
      </c>
      <c r="H40" s="12">
        <v>1999.2660000000001</v>
      </c>
      <c r="I40" s="13">
        <f>H40*100/C40</f>
        <v>29.38174714807915</v>
      </c>
      <c r="J40" s="24"/>
    </row>
    <row r="41" spans="1:10" x14ac:dyDescent="0.25">
      <c r="A41" s="122"/>
      <c r="B41" s="11" t="s">
        <v>198</v>
      </c>
      <c r="C41" s="12">
        <v>8303.4789999999994</v>
      </c>
      <c r="D41" s="12">
        <v>5185.74</v>
      </c>
      <c r="E41" s="13">
        <f t="shared" ref="E41:E46" si="14">D41*100/C41</f>
        <v>62.452617752149436</v>
      </c>
      <c r="F41" s="12">
        <v>948.00099999999998</v>
      </c>
      <c r="G41" s="14">
        <f t="shared" si="0"/>
        <v>11.41691332030827</v>
      </c>
      <c r="H41" s="12">
        <v>2169.7379999999998</v>
      </c>
      <c r="I41" s="13">
        <f t="shared" ref="I41:I63" si="15">H41*100/C41</f>
        <v>26.130468927542299</v>
      </c>
      <c r="J41" s="24"/>
    </row>
    <row r="42" spans="1:10" x14ac:dyDescent="0.25">
      <c r="A42" s="122"/>
      <c r="B42" s="11" t="s">
        <v>199</v>
      </c>
      <c r="C42" s="12">
        <v>9684.8130000000001</v>
      </c>
      <c r="D42" s="12">
        <v>5863.4759999999997</v>
      </c>
      <c r="E42" s="13">
        <f t="shared" si="14"/>
        <v>60.54299654520949</v>
      </c>
      <c r="F42" s="12">
        <v>1214.252</v>
      </c>
      <c r="G42" s="14">
        <f t="shared" si="0"/>
        <v>12.537691744796724</v>
      </c>
      <c r="H42" s="12">
        <v>2607.085</v>
      </c>
      <c r="I42" s="13">
        <f t="shared" si="15"/>
        <v>26.919311709993782</v>
      </c>
      <c r="J42" s="24"/>
    </row>
    <row r="43" spans="1:10" x14ac:dyDescent="0.25">
      <c r="A43" s="122"/>
      <c r="B43" s="11" t="s">
        <v>200</v>
      </c>
      <c r="C43" s="12">
        <v>8033.67</v>
      </c>
      <c r="D43" s="12">
        <v>4719.5129999999999</v>
      </c>
      <c r="E43" s="13">
        <f t="shared" si="14"/>
        <v>58.746662484269329</v>
      </c>
      <c r="F43" s="12">
        <v>1070.8040000000001</v>
      </c>
      <c r="G43" s="14">
        <f t="shared" si="0"/>
        <v>13.328951774220252</v>
      </c>
      <c r="H43" s="12">
        <v>2243.3530000000001</v>
      </c>
      <c r="I43" s="13">
        <f t="shared" si="15"/>
        <v>27.92438574151042</v>
      </c>
      <c r="J43" s="24"/>
    </row>
    <row r="44" spans="1:10" x14ac:dyDescent="0.25">
      <c r="A44" s="122"/>
      <c r="B44" s="11" t="s">
        <v>201</v>
      </c>
      <c r="C44" s="12">
        <v>14035.678</v>
      </c>
      <c r="D44" s="12">
        <v>7897.598</v>
      </c>
      <c r="E44" s="13">
        <f t="shared" si="14"/>
        <v>56.268019257780068</v>
      </c>
      <c r="F44" s="12">
        <v>2168.627</v>
      </c>
      <c r="G44" s="14">
        <f t="shared" si="0"/>
        <v>15.450817552240796</v>
      </c>
      <c r="H44" s="12">
        <v>3969.453</v>
      </c>
      <c r="I44" s="13">
        <f t="shared" si="15"/>
        <v>28.281163189979136</v>
      </c>
      <c r="J44" s="24"/>
    </row>
    <row r="45" spans="1:10" x14ac:dyDescent="0.25">
      <c r="A45" s="122"/>
      <c r="B45" s="11" t="s">
        <v>202</v>
      </c>
      <c r="C45" s="12">
        <v>49505.963000000003</v>
      </c>
      <c r="D45" s="12">
        <v>29875.708999999999</v>
      </c>
      <c r="E45" s="13">
        <f t="shared" si="14"/>
        <v>60.347697912673667</v>
      </c>
      <c r="F45" s="12">
        <v>6614.8360000000002</v>
      </c>
      <c r="G45" s="14">
        <f t="shared" si="0"/>
        <v>13.361695438587871</v>
      </c>
      <c r="H45" s="12">
        <v>13015.418</v>
      </c>
      <c r="I45" s="13">
        <f t="shared" si="15"/>
        <v>26.290606648738454</v>
      </c>
      <c r="J45" s="24"/>
    </row>
    <row r="46" spans="1:10" x14ac:dyDescent="0.25">
      <c r="A46" s="122"/>
      <c r="B46" s="11" t="s">
        <v>203</v>
      </c>
      <c r="C46" s="12">
        <v>18713.261999999999</v>
      </c>
      <c r="D46" s="12">
        <v>11177.682000000001</v>
      </c>
      <c r="E46" s="13">
        <f t="shared" si="14"/>
        <v>59.731339196768594</v>
      </c>
      <c r="F46" s="12">
        <v>2329.9229999999998</v>
      </c>
      <c r="G46" s="14">
        <f t="shared" si="0"/>
        <v>12.450651308147132</v>
      </c>
      <c r="H46" s="12">
        <v>5205.6570000000002</v>
      </c>
      <c r="I46" s="13">
        <f t="shared" si="15"/>
        <v>27.81800949508429</v>
      </c>
      <c r="J46" s="24"/>
    </row>
    <row r="47" spans="1:10" x14ac:dyDescent="0.25">
      <c r="A47" s="123"/>
      <c r="B47" s="16" t="s">
        <v>172</v>
      </c>
      <c r="C47" s="17">
        <f>SUM(C40:C46)</f>
        <v>115081.314</v>
      </c>
      <c r="D47" s="17">
        <f>SUM(D40:D46)</f>
        <v>68516.883999999991</v>
      </c>
      <c r="E47" s="18">
        <f>D47*100/C47</f>
        <v>59.537801245474128</v>
      </c>
      <c r="F47" s="17">
        <f>SUM(F40:F46)</f>
        <v>15354.46</v>
      </c>
      <c r="G47" s="18">
        <f>F47*100/C47</f>
        <v>13.342270318533208</v>
      </c>
      <c r="H47" s="17">
        <f>SUM(H40:H46)</f>
        <v>31209.969999999998</v>
      </c>
      <c r="I47" s="18">
        <f>H47*100/C47</f>
        <v>27.119928435992655</v>
      </c>
      <c r="J47" s="24"/>
    </row>
    <row r="48" spans="1:10" ht="15" customHeight="1" x14ac:dyDescent="0.25">
      <c r="A48" s="117" t="s">
        <v>61</v>
      </c>
      <c r="B48" s="11" t="s">
        <v>204</v>
      </c>
      <c r="C48" s="12">
        <v>9974.3139999999985</v>
      </c>
      <c r="D48" s="12">
        <v>4007.2039999999997</v>
      </c>
      <c r="E48" s="13">
        <f>D48*100/C48</f>
        <v>40.175234106325512</v>
      </c>
      <c r="F48" s="12">
        <v>0</v>
      </c>
      <c r="G48" s="14">
        <f t="shared" si="0"/>
        <v>0</v>
      </c>
      <c r="H48" s="12">
        <v>5967.1099999999988</v>
      </c>
      <c r="I48" s="13">
        <f t="shared" si="15"/>
        <v>59.824765893674488</v>
      </c>
      <c r="J48" s="24"/>
    </row>
    <row r="49" spans="1:10" x14ac:dyDescent="0.25">
      <c r="A49" s="118"/>
      <c r="B49" s="11" t="s">
        <v>205</v>
      </c>
      <c r="C49" s="12">
        <v>2946.0349999999999</v>
      </c>
      <c r="D49" s="12">
        <v>1108.7750000000001</v>
      </c>
      <c r="E49" s="13">
        <f t="shared" ref="E49:E51" si="16">D49*100/C49</f>
        <v>37.63617879624649</v>
      </c>
      <c r="F49" s="12">
        <v>0</v>
      </c>
      <c r="G49" s="14">
        <f t="shared" si="0"/>
        <v>0</v>
      </c>
      <c r="H49" s="12">
        <v>1837.2599999999998</v>
      </c>
      <c r="I49" s="13">
        <f t="shared" si="15"/>
        <v>62.36382120375351</v>
      </c>
      <c r="J49" s="24"/>
    </row>
    <row r="50" spans="1:10" x14ac:dyDescent="0.25">
      <c r="A50" s="118"/>
      <c r="B50" s="11" t="s">
        <v>206</v>
      </c>
      <c r="C50" s="12">
        <v>8785.348</v>
      </c>
      <c r="D50" s="12">
        <v>3527.328</v>
      </c>
      <c r="E50" s="13">
        <f t="shared" si="16"/>
        <v>40.150122681537489</v>
      </c>
      <c r="F50" s="12">
        <v>0</v>
      </c>
      <c r="G50" s="14">
        <f t="shared" si="0"/>
        <v>0</v>
      </c>
      <c r="H50" s="12">
        <v>5258.02</v>
      </c>
      <c r="I50" s="13">
        <f t="shared" si="15"/>
        <v>59.849877318462511</v>
      </c>
      <c r="J50" s="24"/>
    </row>
    <row r="51" spans="1:10" x14ac:dyDescent="0.25">
      <c r="A51" s="118"/>
      <c r="B51" s="11" t="s">
        <v>207</v>
      </c>
      <c r="C51" s="12">
        <v>18523.097000000002</v>
      </c>
      <c r="D51" s="12">
        <v>7835.7570000000005</v>
      </c>
      <c r="E51" s="13">
        <f t="shared" si="16"/>
        <v>42.302628982615595</v>
      </c>
      <c r="F51" s="12">
        <v>0</v>
      </c>
      <c r="G51" s="14">
        <f t="shared" si="0"/>
        <v>0</v>
      </c>
      <c r="H51" s="12">
        <v>10687.34</v>
      </c>
      <c r="I51" s="13">
        <f t="shared" si="15"/>
        <v>57.697371017384398</v>
      </c>
      <c r="J51" s="24"/>
    </row>
    <row r="52" spans="1:10" x14ac:dyDescent="0.25">
      <c r="A52" s="119"/>
      <c r="B52" s="16" t="s">
        <v>172</v>
      </c>
      <c r="C52" s="17">
        <f>SUM(C48:C51)</f>
        <v>40228.794000000002</v>
      </c>
      <c r="D52" s="17">
        <f t="shared" ref="D52:H52" si="17">SUM(D48:D51)</f>
        <v>16479.063999999998</v>
      </c>
      <c r="E52" s="18">
        <f>D52*100/C52</f>
        <v>40.963355749615559</v>
      </c>
      <c r="F52" s="17">
        <f t="shared" si="17"/>
        <v>0</v>
      </c>
      <c r="G52" s="18">
        <f>F52*100/C52</f>
        <v>0</v>
      </c>
      <c r="H52" s="17">
        <f t="shared" si="17"/>
        <v>23749.73</v>
      </c>
      <c r="I52" s="18">
        <f>H52*100/C52</f>
        <v>59.036644250384434</v>
      </c>
      <c r="J52" s="24"/>
    </row>
    <row r="53" spans="1:10" ht="15" customHeight="1" x14ac:dyDescent="0.25">
      <c r="A53" s="121" t="s">
        <v>66</v>
      </c>
      <c r="B53" s="11" t="s">
        <v>208</v>
      </c>
      <c r="C53" s="12">
        <v>18946.274000000001</v>
      </c>
      <c r="D53" s="12">
        <v>11464.466</v>
      </c>
      <c r="E53" s="13">
        <f>D53*100/C53</f>
        <v>60.510399036771034</v>
      </c>
      <c r="F53" s="12">
        <v>4808.893</v>
      </c>
      <c r="G53" s="14">
        <f t="shared" si="0"/>
        <v>25.381734688308633</v>
      </c>
      <c r="H53" s="12">
        <v>2672.915</v>
      </c>
      <c r="I53" s="13">
        <f t="shared" si="15"/>
        <v>14.107866274920335</v>
      </c>
      <c r="J53" s="24"/>
    </row>
    <row r="54" spans="1:10" x14ac:dyDescent="0.25">
      <c r="A54" s="122"/>
      <c r="B54" s="11" t="s">
        <v>209</v>
      </c>
      <c r="C54" s="12">
        <v>11808.226000000001</v>
      </c>
      <c r="D54" s="12">
        <v>7306.2290000000003</v>
      </c>
      <c r="E54" s="13">
        <f t="shared" ref="E54:E56" si="18">D54*100/C54</f>
        <v>61.874061353500515</v>
      </c>
      <c r="F54" s="12">
        <v>2997.7829999999999</v>
      </c>
      <c r="G54" s="14">
        <f t="shared" si="0"/>
        <v>25.387242757718219</v>
      </c>
      <c r="H54" s="12">
        <v>1504.2139999999999</v>
      </c>
      <c r="I54" s="13">
        <f t="shared" si="15"/>
        <v>12.73869588878126</v>
      </c>
      <c r="J54" s="24"/>
    </row>
    <row r="55" spans="1:10" x14ac:dyDescent="0.25">
      <c r="A55" s="122"/>
      <c r="B55" s="11" t="s">
        <v>210</v>
      </c>
      <c r="C55" s="12">
        <v>2222.3069999999998</v>
      </c>
      <c r="D55" s="12">
        <v>1274.1279999999999</v>
      </c>
      <c r="E55" s="13">
        <f t="shared" si="18"/>
        <v>57.333572724200572</v>
      </c>
      <c r="F55" s="12">
        <v>522.75800000000004</v>
      </c>
      <c r="G55" s="14">
        <f t="shared" si="0"/>
        <v>23.523212589439716</v>
      </c>
      <c r="H55" s="12">
        <v>425.42099999999999</v>
      </c>
      <c r="I55" s="13">
        <f t="shared" si="15"/>
        <v>19.143214686359716</v>
      </c>
      <c r="J55" s="24"/>
    </row>
    <row r="56" spans="1:10" x14ac:dyDescent="0.25">
      <c r="A56" s="122"/>
      <c r="B56" s="11" t="s">
        <v>211</v>
      </c>
      <c r="C56" s="12">
        <v>18296.087</v>
      </c>
      <c r="D56" s="12">
        <v>12283.289000000001</v>
      </c>
      <c r="E56" s="13">
        <f t="shared" si="18"/>
        <v>67.136153211339675</v>
      </c>
      <c r="F56" s="12">
        <v>3632.9870000000001</v>
      </c>
      <c r="G56" s="14">
        <f t="shared" si="0"/>
        <v>19.856633825582488</v>
      </c>
      <c r="H56" s="12">
        <v>2379.8110000000001</v>
      </c>
      <c r="I56" s="13">
        <f t="shared" si="15"/>
        <v>13.007212963077844</v>
      </c>
      <c r="J56" s="24"/>
    </row>
    <row r="57" spans="1:10" x14ac:dyDescent="0.25">
      <c r="A57" s="123"/>
      <c r="B57" s="16" t="s">
        <v>172</v>
      </c>
      <c r="C57" s="17">
        <f>SUM(C53:C56)</f>
        <v>51272.894</v>
      </c>
      <c r="D57" s="17">
        <f t="shared" ref="D57:H57" si="19">SUM(D53:D56)</f>
        <v>32328.112000000001</v>
      </c>
      <c r="E57" s="18">
        <f>D57*100/C57</f>
        <v>63.051077241709827</v>
      </c>
      <c r="F57" s="17">
        <f t="shared" si="19"/>
        <v>11962.420999999998</v>
      </c>
      <c r="G57" s="18">
        <v>0</v>
      </c>
      <c r="H57" s="17">
        <f t="shared" si="19"/>
        <v>6982.3610000000008</v>
      </c>
      <c r="I57" s="18">
        <f>H57*100/C57</f>
        <v>13.61803568177759</v>
      </c>
      <c r="J57" s="24"/>
    </row>
    <row r="58" spans="1:10" ht="15" customHeight="1" x14ac:dyDescent="0.25">
      <c r="A58" s="121" t="s">
        <v>71</v>
      </c>
      <c r="B58" s="11" t="s">
        <v>212</v>
      </c>
      <c r="C58" s="12">
        <v>4495.3</v>
      </c>
      <c r="D58" s="12">
        <v>774.37</v>
      </c>
      <c r="E58" s="13">
        <f>D58*100/C58</f>
        <v>17.226214045781148</v>
      </c>
      <c r="F58" s="12">
        <v>0</v>
      </c>
      <c r="G58" s="14">
        <f t="shared" si="0"/>
        <v>0</v>
      </c>
      <c r="H58" s="12">
        <v>4106.82</v>
      </c>
      <c r="I58" s="13">
        <f t="shared" si="15"/>
        <v>91.358085111116054</v>
      </c>
      <c r="J58" s="24"/>
    </row>
    <row r="59" spans="1:10" x14ac:dyDescent="0.25">
      <c r="A59" s="122"/>
      <c r="B59" s="11" t="s">
        <v>213</v>
      </c>
      <c r="C59" s="12">
        <v>4325.7579999999998</v>
      </c>
      <c r="D59" s="12">
        <v>2381.9699999999998</v>
      </c>
      <c r="E59" s="13">
        <f t="shared" ref="E59:E63" si="20">D59*100/C59</f>
        <v>55.064800203802427</v>
      </c>
      <c r="F59" s="12">
        <v>0</v>
      </c>
      <c r="G59" s="14">
        <f t="shared" si="0"/>
        <v>0</v>
      </c>
      <c r="H59" s="12">
        <f>C59-D59</f>
        <v>1943.788</v>
      </c>
      <c r="I59" s="13">
        <f t="shared" si="15"/>
        <v>44.935199796197566</v>
      </c>
      <c r="J59" s="24"/>
    </row>
    <row r="60" spans="1:10" x14ac:dyDescent="0.25">
      <c r="A60" s="122"/>
      <c r="B60" s="11" t="s">
        <v>214</v>
      </c>
      <c r="C60" s="12">
        <v>5197.2060000000001</v>
      </c>
      <c r="D60" s="12">
        <v>3862.5279999999998</v>
      </c>
      <c r="E60" s="13">
        <f t="shared" si="20"/>
        <v>74.319316956072157</v>
      </c>
      <c r="F60" s="12">
        <v>0</v>
      </c>
      <c r="G60" s="14">
        <f t="shared" si="0"/>
        <v>0</v>
      </c>
      <c r="H60" s="12">
        <v>1334.6780000000001</v>
      </c>
      <c r="I60" s="13">
        <f t="shared" si="15"/>
        <v>25.680683043927836</v>
      </c>
      <c r="J60" s="24"/>
    </row>
    <row r="61" spans="1:10" x14ac:dyDescent="0.25">
      <c r="A61" s="122"/>
      <c r="B61" s="11" t="s">
        <v>215</v>
      </c>
      <c r="C61" s="12">
        <v>19268.223000000002</v>
      </c>
      <c r="D61" s="12">
        <v>12790.453</v>
      </c>
      <c r="E61" s="13">
        <f t="shared" si="20"/>
        <v>66.381072089522732</v>
      </c>
      <c r="F61" s="12">
        <v>0</v>
      </c>
      <c r="G61" s="14">
        <f t="shared" si="0"/>
        <v>0</v>
      </c>
      <c r="H61" s="12">
        <v>6477.77</v>
      </c>
      <c r="I61" s="13">
        <f t="shared" si="15"/>
        <v>33.618927910477261</v>
      </c>
      <c r="J61" s="24"/>
    </row>
    <row r="62" spans="1:10" x14ac:dyDescent="0.25">
      <c r="A62" s="122"/>
      <c r="B62" s="11" t="s">
        <v>216</v>
      </c>
      <c r="C62" s="12">
        <v>5862.8540000000003</v>
      </c>
      <c r="D62" s="12">
        <v>4164.4589999999998</v>
      </c>
      <c r="E62" s="13">
        <f t="shared" si="20"/>
        <v>71.031258837419443</v>
      </c>
      <c r="F62" s="12">
        <v>0</v>
      </c>
      <c r="G62" s="14">
        <f t="shared" si="0"/>
        <v>0</v>
      </c>
      <c r="H62" s="12">
        <v>1079.0319999999999</v>
      </c>
      <c r="I62" s="13">
        <f t="shared" si="15"/>
        <v>18.404551776319177</v>
      </c>
      <c r="J62" s="24"/>
    </row>
    <row r="63" spans="1:10" x14ac:dyDescent="0.25">
      <c r="A63" s="122"/>
      <c r="B63" s="11" t="s">
        <v>217</v>
      </c>
      <c r="C63" s="12">
        <v>5042.3580000000002</v>
      </c>
      <c r="D63" s="12">
        <v>3487.355</v>
      </c>
      <c r="E63" s="13">
        <f t="shared" si="20"/>
        <v>69.161194028666742</v>
      </c>
      <c r="F63" s="12">
        <v>0</v>
      </c>
      <c r="G63" s="14">
        <f t="shared" si="0"/>
        <v>0</v>
      </c>
      <c r="H63" s="12">
        <v>1009.32</v>
      </c>
      <c r="I63" s="13">
        <f t="shared" si="15"/>
        <v>20.016825461421025</v>
      </c>
      <c r="J63" s="24"/>
    </row>
    <row r="64" spans="1:10" ht="18" customHeight="1" x14ac:dyDescent="0.25">
      <c r="A64" s="123"/>
      <c r="B64" s="16" t="s">
        <v>172</v>
      </c>
      <c r="C64" s="17">
        <f>SUM(C58:C63)</f>
        <v>44191.699000000001</v>
      </c>
      <c r="D64" s="17">
        <f t="shared" ref="D64:H64" si="21">SUM(D58:D63)</f>
        <v>27461.134999999998</v>
      </c>
      <c r="E64" s="18">
        <f>D64*100/C64</f>
        <v>62.140935110913027</v>
      </c>
      <c r="F64" s="17">
        <f t="shared" si="21"/>
        <v>0</v>
      </c>
      <c r="G64" s="27">
        <f>F64*100/C64</f>
        <v>0</v>
      </c>
      <c r="H64" s="17">
        <f t="shared" si="21"/>
        <v>15951.407999999999</v>
      </c>
      <c r="I64" s="18">
        <f>H64*100/C64</f>
        <v>36.095937384077494</v>
      </c>
    </row>
    <row r="65" spans="1:12" ht="15" customHeight="1" x14ac:dyDescent="0.25">
      <c r="A65" s="121" t="s">
        <v>78</v>
      </c>
      <c r="B65" s="11" t="s">
        <v>218</v>
      </c>
      <c r="C65" s="12">
        <v>7283.4030000000002</v>
      </c>
      <c r="D65" s="12">
        <f>C65-F65-H65-J65</f>
        <v>2944.0040339970951</v>
      </c>
      <c r="E65" s="13">
        <f>D65*100/C65</f>
        <v>40.420721385279585</v>
      </c>
      <c r="F65" s="12">
        <v>100.6051155161104</v>
      </c>
      <c r="G65" s="14">
        <f t="shared" ref="G65:G72" si="22">F65*100/C65</f>
        <v>1.3812927214944772</v>
      </c>
      <c r="H65" s="12">
        <v>1218.3851931704683</v>
      </c>
      <c r="I65" s="13">
        <f t="shared" ref="I65:I72" si="23">H65*100/C65</f>
        <v>16.728240812302548</v>
      </c>
      <c r="J65" s="12">
        <v>3020.4086573163263</v>
      </c>
      <c r="K65" s="13">
        <f>J65*100/C65</f>
        <v>41.469745080923381</v>
      </c>
      <c r="L65" s="24"/>
    </row>
    <row r="66" spans="1:12" x14ac:dyDescent="0.25">
      <c r="A66" s="122"/>
      <c r="B66" s="11" t="s">
        <v>219</v>
      </c>
      <c r="C66" s="12">
        <v>7640.5050000000001</v>
      </c>
      <c r="D66" s="12">
        <f t="shared" ref="D66:D72" si="24">C66-F66-H66-J66</f>
        <v>3037.9252970778316</v>
      </c>
      <c r="E66" s="13">
        <f t="shared" ref="E66:E72" si="25">D66*100/C66</f>
        <v>39.760791951288972</v>
      </c>
      <c r="F66" s="12">
        <v>106.70672743214178</v>
      </c>
      <c r="G66" s="14">
        <f t="shared" si="22"/>
        <v>1.3965925999936102</v>
      </c>
      <c r="H66" s="12">
        <v>1292.2791852883408</v>
      </c>
      <c r="I66" s="13">
        <f t="shared" si="23"/>
        <v>16.913531046551775</v>
      </c>
      <c r="J66" s="12">
        <v>3203.5937902016858</v>
      </c>
      <c r="K66" s="13">
        <f t="shared" ref="K66:K72" si="26">J66*100/C66</f>
        <v>41.929084402165635</v>
      </c>
      <c r="L66" s="24"/>
    </row>
    <row r="67" spans="1:12" x14ac:dyDescent="0.25">
      <c r="A67" s="122"/>
      <c r="B67" s="11" t="s">
        <v>220</v>
      </c>
      <c r="C67" s="12">
        <v>4463.59</v>
      </c>
      <c r="D67" s="12">
        <f t="shared" si="24"/>
        <v>2184.9641843390764</v>
      </c>
      <c r="E67" s="13">
        <f t="shared" si="25"/>
        <v>48.950826225954366</v>
      </c>
      <c r="F67" s="12">
        <v>52.8279181514662</v>
      </c>
      <c r="G67" s="14">
        <f t="shared" si="22"/>
        <v>1.1835298078781027</v>
      </c>
      <c r="H67" s="12">
        <v>639.77614787849211</v>
      </c>
      <c r="I67" s="13">
        <f t="shared" si="23"/>
        <v>14.333219401389735</v>
      </c>
      <c r="J67" s="12">
        <v>1586.0217496309654</v>
      </c>
      <c r="K67" s="13">
        <f t="shared" si="26"/>
        <v>35.532424564777799</v>
      </c>
      <c r="L67" s="24"/>
    </row>
    <row r="68" spans="1:12" x14ac:dyDescent="0.25">
      <c r="A68" s="122"/>
      <c r="B68" s="11" t="s">
        <v>221</v>
      </c>
      <c r="C68" s="12">
        <v>8707.857</v>
      </c>
      <c r="D68" s="12">
        <f t="shared" si="24"/>
        <v>3388.1920995714154</v>
      </c>
      <c r="E68" s="13">
        <f t="shared" si="25"/>
        <v>38.909597385113415</v>
      </c>
      <c r="F68" s="12">
        <v>123.33171160511756</v>
      </c>
      <c r="G68" s="14">
        <f t="shared" si="22"/>
        <v>1.4163267909098365</v>
      </c>
      <c r="H68" s="12">
        <v>1493.6172032324027</v>
      </c>
      <c r="I68" s="13">
        <f t="shared" si="23"/>
        <v>17.152523327293991</v>
      </c>
      <c r="J68" s="12">
        <v>3702.7159855910631</v>
      </c>
      <c r="K68" s="13">
        <f t="shared" si="26"/>
        <v>42.521552496682745</v>
      </c>
      <c r="L68" s="24"/>
    </row>
    <row r="69" spans="1:12" x14ac:dyDescent="0.25">
      <c r="A69" s="122"/>
      <c r="B69" s="11" t="s">
        <v>222</v>
      </c>
      <c r="C69" s="12">
        <v>12596.749</v>
      </c>
      <c r="D69" s="12">
        <f t="shared" si="24"/>
        <v>5718.8832783663811</v>
      </c>
      <c r="E69" s="13">
        <f t="shared" si="25"/>
        <v>45.399676363848968</v>
      </c>
      <c r="F69" s="12">
        <v>159.45721535409129</v>
      </c>
      <c r="G69" s="14">
        <f t="shared" si="22"/>
        <v>1.2658600671815505</v>
      </c>
      <c r="H69" s="12">
        <v>1931.117609029616</v>
      </c>
      <c r="I69" s="13">
        <f t="shared" si="23"/>
        <v>15.330285687439005</v>
      </c>
      <c r="J69" s="12">
        <v>4787.2908972499108</v>
      </c>
      <c r="K69" s="13">
        <f t="shared" si="26"/>
        <v>38.004177881530474</v>
      </c>
      <c r="L69" s="24"/>
    </row>
    <row r="70" spans="1:12" x14ac:dyDescent="0.25">
      <c r="A70" s="122"/>
      <c r="B70" s="11" t="s">
        <v>223</v>
      </c>
      <c r="C70" s="12">
        <v>14629.08</v>
      </c>
      <c r="D70" s="12">
        <f t="shared" si="24"/>
        <v>6547.6635738907007</v>
      </c>
      <c r="E70" s="13">
        <f t="shared" si="25"/>
        <v>44.75786292706514</v>
      </c>
      <c r="F70" s="12">
        <v>187.36047075925256</v>
      </c>
      <c r="G70" s="14">
        <f t="shared" si="22"/>
        <v>1.2807399423562695</v>
      </c>
      <c r="H70" s="12">
        <v>2269.0419089272518</v>
      </c>
      <c r="I70" s="13">
        <f t="shared" si="23"/>
        <v>15.510489442447863</v>
      </c>
      <c r="J70" s="12">
        <v>5625.0140464227934</v>
      </c>
      <c r="K70" s="13">
        <f t="shared" si="26"/>
        <v>38.450907688130719</v>
      </c>
      <c r="L70" s="24"/>
    </row>
    <row r="71" spans="1:12" x14ac:dyDescent="0.25">
      <c r="A71" s="122"/>
      <c r="B71" s="11" t="s">
        <v>224</v>
      </c>
      <c r="C71" s="15">
        <v>261016.323</v>
      </c>
      <c r="D71" s="12">
        <f t="shared" si="24"/>
        <v>140027.03853407828</v>
      </c>
      <c r="E71" s="13">
        <f t="shared" si="25"/>
        <v>53.6468512484862</v>
      </c>
      <c r="F71" s="12">
        <v>2805.0292299160419</v>
      </c>
      <c r="G71" s="14">
        <f t="shared" si="22"/>
        <v>1.0746566336067962</v>
      </c>
      <c r="H71" s="12">
        <v>33970.50003478986</v>
      </c>
      <c r="I71" s="13">
        <f t="shared" si="23"/>
        <v>13.014703312171731</v>
      </c>
      <c r="J71" s="12">
        <v>84213.755201215798</v>
      </c>
      <c r="K71" s="13">
        <f t="shared" si="26"/>
        <v>32.263788805735267</v>
      </c>
      <c r="L71" s="24"/>
    </row>
    <row r="72" spans="1:12" x14ac:dyDescent="0.25">
      <c r="A72" s="122"/>
      <c r="B72" s="11" t="s">
        <v>225</v>
      </c>
      <c r="C72" s="12">
        <v>40717.688000000002</v>
      </c>
      <c r="D72" s="12">
        <f t="shared" si="24"/>
        <v>14716.192318679216</v>
      </c>
      <c r="E72" s="13">
        <f t="shared" si="25"/>
        <v>36.142013560984147</v>
      </c>
      <c r="F72" s="12">
        <v>602.82161126577842</v>
      </c>
      <c r="G72" s="14">
        <f t="shared" si="22"/>
        <v>1.4804907667296296</v>
      </c>
      <c r="H72" s="12">
        <v>7300.5127176835676</v>
      </c>
      <c r="I72" s="13">
        <f t="shared" si="23"/>
        <v>17.929585583748192</v>
      </c>
      <c r="J72" s="12">
        <v>18098.161352371444</v>
      </c>
      <c r="K72" s="13">
        <f t="shared" si="26"/>
        <v>44.447910088538038</v>
      </c>
      <c r="L72" s="24"/>
    </row>
    <row r="73" spans="1:12" x14ac:dyDescent="0.25">
      <c r="A73" s="123"/>
      <c r="B73" s="16" t="s">
        <v>172</v>
      </c>
      <c r="C73" s="17">
        <f>SUM(C65:C72)</f>
        <v>357055.19500000001</v>
      </c>
      <c r="D73" s="17">
        <f t="shared" ref="D73" si="27">SUM(D65:D72)</f>
        <v>178564.86332</v>
      </c>
      <c r="E73" s="18">
        <f>D73*100/C73</f>
        <v>50.010436991401292</v>
      </c>
      <c r="F73" s="17">
        <f>SUM(F65:F72)</f>
        <v>4138.1400000000003</v>
      </c>
      <c r="G73" s="18">
        <f>F73*100/C73</f>
        <v>1.1589636722692134</v>
      </c>
      <c r="H73" s="17">
        <f>SUM(H65:H72)</f>
        <v>50115.229999999996</v>
      </c>
      <c r="I73" s="28">
        <f>H73*100/C73</f>
        <v>14.035709521044778</v>
      </c>
      <c r="J73" s="17">
        <f>SUM(J65:J72)</f>
        <v>124236.96167999999</v>
      </c>
      <c r="K73" s="28">
        <f>J73*100/C73</f>
        <v>34.794889815284719</v>
      </c>
    </row>
    <row r="74" spans="1:12" x14ac:dyDescent="0.25">
      <c r="A74" s="19"/>
      <c r="B74" s="16" t="s">
        <v>226</v>
      </c>
      <c r="C74" s="17">
        <f>SUM(C11+C18+C26+C32+C39+C47+C52+C57+C64+C73)</f>
        <v>1182495.4003040001</v>
      </c>
      <c r="D74" s="17">
        <f>SUM(D11+D18+D26+D32+D39+D47+D52+D57+D64+D73)</f>
        <v>602698.59822000004</v>
      </c>
      <c r="E74" s="18">
        <f>D74*100/C74</f>
        <v>50.968367239742001</v>
      </c>
      <c r="F74" s="17">
        <f>SUM(F11,F18,F26,F32,F39,F47,F52,F57,F64,F73)</f>
        <v>159386.70152000003</v>
      </c>
      <c r="G74" s="18">
        <f>F74*100/C74</f>
        <v>13.478843256305634</v>
      </c>
      <c r="H74" s="17">
        <f>SUM(H11,H18,H26,H32,H39,H47,H52,H57,H64,H73)</f>
        <v>290894.06592000002</v>
      </c>
      <c r="I74" s="18">
        <f>H74*100/C74</f>
        <v>24.600016697334802</v>
      </c>
    </row>
    <row r="75" spans="1:12" x14ac:dyDescent="0.25">
      <c r="A75" s="120" t="s">
        <v>1</v>
      </c>
      <c r="B75" s="120"/>
      <c r="C75" s="120"/>
      <c r="D75" s="120"/>
      <c r="E75" s="120"/>
      <c r="F75" s="120"/>
      <c r="G75" s="120"/>
      <c r="H75" s="120"/>
      <c r="I75" s="120"/>
    </row>
    <row r="76" spans="1:12" x14ac:dyDescent="0.25">
      <c r="A76" s="120" t="s">
        <v>1</v>
      </c>
      <c r="B76" s="120"/>
      <c r="C76" s="120"/>
      <c r="D76" s="120"/>
      <c r="E76" s="120"/>
      <c r="F76" s="120"/>
      <c r="G76" s="120"/>
      <c r="H76" s="120"/>
      <c r="I76" s="120"/>
    </row>
    <row r="77" spans="1:12" ht="27.75" customHeight="1" x14ac:dyDescent="0.25">
      <c r="H77" s="24"/>
    </row>
    <row r="78" spans="1:12" ht="23.25" customHeight="1" x14ac:dyDescent="0.25">
      <c r="H78" s="24"/>
    </row>
    <row r="79" spans="1:12" ht="21.75" customHeight="1" x14ac:dyDescent="0.25">
      <c r="H79" s="24"/>
    </row>
    <row r="80" spans="1:12" x14ac:dyDescent="0.25">
      <c r="H80" s="24"/>
    </row>
    <row r="81" spans="8:8" x14ac:dyDescent="0.25">
      <c r="H81" s="24"/>
    </row>
    <row r="82" spans="8:8" x14ac:dyDescent="0.25">
      <c r="H82" s="24"/>
    </row>
    <row r="83" spans="8:8" x14ac:dyDescent="0.25">
      <c r="H83" s="24"/>
    </row>
    <row r="84" spans="8:8" x14ac:dyDescent="0.25">
      <c r="H84" s="24"/>
    </row>
  </sheetData>
  <mergeCells count="14">
    <mergeCell ref="A75:I75"/>
    <mergeCell ref="A76:I76"/>
    <mergeCell ref="A33:A39"/>
    <mergeCell ref="A40:A47"/>
    <mergeCell ref="A48:A52"/>
    <mergeCell ref="A53:A57"/>
    <mergeCell ref="A58:A64"/>
    <mergeCell ref="A65:A73"/>
    <mergeCell ref="A27:A32"/>
    <mergeCell ref="A1:I1"/>
    <mergeCell ref="A2:I2"/>
    <mergeCell ref="A4:A11"/>
    <mergeCell ref="A12:A18"/>
    <mergeCell ref="A19:A26"/>
  </mergeCells>
  <pageMargins left="0.7" right="0.7" top="0.75" bottom="0.75" header="0.3" footer="0.3"/>
  <pageSetup paperSize="9" orientation="portrait" r:id="rId1"/>
  <ignoredErrors>
    <ignoredError sqref="E11 G26 G18 G11 E26 E18 E73 E64 G64 E32 G32 E39:G39 E47:G47 E52:G52 G73:G74 I73:J73 E57:G57 I3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
  <sheetViews>
    <sheetView showGridLines="0" workbookViewId="0">
      <pane xSplit="2" ySplit="4" topLeftCell="C5" activePane="bottomRight" state="frozen"/>
      <selection pane="topRight" activeCell="C1" sqref="C1"/>
      <selection pane="bottomLeft" activeCell="A5" sqref="A5"/>
      <selection pane="bottomRight" sqref="A1:J1"/>
    </sheetView>
  </sheetViews>
  <sheetFormatPr defaultRowHeight="15" x14ac:dyDescent="0.25"/>
  <cols>
    <col min="1" max="1" width="14.7109375" style="9" customWidth="1"/>
    <col min="2" max="2" width="18.85546875" style="9" customWidth="1"/>
    <col min="3" max="3" width="22.5703125" style="9" customWidth="1"/>
    <col min="4" max="4" width="41.85546875" style="9" customWidth="1"/>
    <col min="5" max="5" width="22.5703125" style="9" customWidth="1"/>
    <col min="6" max="6" width="19.42578125" style="9" customWidth="1"/>
    <col min="7" max="7" width="40.42578125" style="9" customWidth="1"/>
    <col min="8" max="8" width="22.140625" style="9" customWidth="1"/>
    <col min="9" max="9" width="44.140625" style="9" customWidth="1"/>
    <col min="10" max="10" width="56.42578125" style="9" customWidth="1"/>
    <col min="11" max="16384" width="9.140625" style="9"/>
  </cols>
  <sheetData>
    <row r="1" spans="1:10" ht="19.5" x14ac:dyDescent="0.25">
      <c r="A1" s="114" t="s">
        <v>227</v>
      </c>
      <c r="B1" s="114"/>
      <c r="C1" s="114"/>
      <c r="D1" s="114"/>
      <c r="E1" s="114"/>
      <c r="F1" s="114"/>
      <c r="G1" s="114"/>
      <c r="H1" s="114"/>
      <c r="I1" s="114"/>
      <c r="J1" s="114"/>
    </row>
    <row r="2" spans="1:10" ht="19.5" x14ac:dyDescent="0.25">
      <c r="A2" s="56"/>
      <c r="B2" s="56"/>
      <c r="C2" s="56"/>
      <c r="D2" s="56"/>
      <c r="E2" s="56"/>
      <c r="F2" s="56"/>
      <c r="G2" s="56"/>
      <c r="H2" s="56"/>
      <c r="I2" s="56"/>
      <c r="J2" s="56"/>
    </row>
    <row r="3" spans="1:10" x14ac:dyDescent="0.25">
      <c r="A3" s="120" t="s">
        <v>1</v>
      </c>
      <c r="B3" s="120"/>
      <c r="C3" s="120"/>
      <c r="D3" s="120"/>
      <c r="E3" s="120"/>
      <c r="F3" s="120"/>
      <c r="G3" s="120"/>
      <c r="H3" s="120"/>
      <c r="I3" s="120"/>
      <c r="J3" s="120"/>
    </row>
    <row r="4" spans="1:10" ht="38.25" x14ac:dyDescent="0.25">
      <c r="A4" s="22" t="s">
        <v>3</v>
      </c>
      <c r="B4" s="22" t="s">
        <v>4</v>
      </c>
      <c r="C4" s="22" t="s">
        <v>120</v>
      </c>
      <c r="D4" s="22" t="s">
        <v>121</v>
      </c>
      <c r="E4" s="22" t="s">
        <v>228</v>
      </c>
      <c r="F4" s="22" t="s">
        <v>229</v>
      </c>
      <c r="G4" s="22" t="s">
        <v>230</v>
      </c>
      <c r="H4" s="22" t="s">
        <v>231</v>
      </c>
      <c r="I4" s="22" t="s">
        <v>232</v>
      </c>
    </row>
    <row r="5" spans="1:10" ht="25.5" x14ac:dyDescent="0.25">
      <c r="A5" s="121" t="s">
        <v>16</v>
      </c>
      <c r="B5" s="121" t="s">
        <v>17</v>
      </c>
      <c r="C5" s="11" t="s">
        <v>233</v>
      </c>
      <c r="D5" s="11" t="s">
        <v>234</v>
      </c>
      <c r="E5" s="70">
        <v>0.22600000000000001</v>
      </c>
      <c r="F5" s="70">
        <v>0.22600000000000001</v>
      </c>
      <c r="G5" s="11" t="s">
        <v>235</v>
      </c>
      <c r="H5" s="13">
        <v>27.61</v>
      </c>
      <c r="I5" s="11" t="s">
        <v>236</v>
      </c>
    </row>
    <row r="6" spans="1:10" x14ac:dyDescent="0.25">
      <c r="A6" s="122"/>
      <c r="B6" s="122"/>
      <c r="C6" s="11" t="s">
        <v>124</v>
      </c>
      <c r="D6" s="11" t="s">
        <v>125</v>
      </c>
      <c r="E6" s="70">
        <v>39.4</v>
      </c>
      <c r="F6" s="70">
        <v>39.4</v>
      </c>
      <c r="G6" s="11" t="s">
        <v>235</v>
      </c>
      <c r="H6" s="13">
        <v>278.3</v>
      </c>
      <c r="I6" s="11" t="s">
        <v>928</v>
      </c>
    </row>
    <row r="7" spans="1:10" x14ac:dyDescent="0.25">
      <c r="A7" s="122"/>
      <c r="B7" s="122"/>
      <c r="C7" s="11" t="s">
        <v>132</v>
      </c>
      <c r="D7" s="11" t="s">
        <v>133</v>
      </c>
      <c r="E7" s="70">
        <v>16.7</v>
      </c>
      <c r="F7" s="70">
        <v>16.7</v>
      </c>
      <c r="G7" s="11" t="s">
        <v>929</v>
      </c>
      <c r="H7" s="13">
        <v>3258.36</v>
      </c>
      <c r="I7" s="11" t="s">
        <v>237</v>
      </c>
    </row>
    <row r="8" spans="1:10" ht="25.5" x14ac:dyDescent="0.25">
      <c r="A8" s="122"/>
      <c r="B8" s="122"/>
      <c r="C8" s="11" t="s">
        <v>134</v>
      </c>
      <c r="D8" s="11" t="s">
        <v>135</v>
      </c>
      <c r="E8" s="70">
        <v>15.68</v>
      </c>
      <c r="F8" s="70">
        <v>15.68</v>
      </c>
      <c r="G8" s="11" t="s">
        <v>235</v>
      </c>
      <c r="H8" s="13">
        <v>9996.7999999999993</v>
      </c>
      <c r="I8" s="11" t="s">
        <v>235</v>
      </c>
    </row>
    <row r="9" spans="1:10" x14ac:dyDescent="0.25">
      <c r="A9" s="122"/>
      <c r="B9" s="122"/>
      <c r="C9" s="11" t="s">
        <v>930</v>
      </c>
      <c r="D9" s="11" t="s">
        <v>931</v>
      </c>
      <c r="E9" s="70">
        <v>0.48</v>
      </c>
      <c r="F9" s="70">
        <v>0.48</v>
      </c>
      <c r="G9" s="11" t="s">
        <v>235</v>
      </c>
      <c r="H9" s="13">
        <v>0.1</v>
      </c>
      <c r="I9" s="11" t="s">
        <v>932</v>
      </c>
    </row>
    <row r="10" spans="1:10" x14ac:dyDescent="0.25">
      <c r="A10" s="122"/>
      <c r="B10" s="122"/>
      <c r="C10" s="11" t="s">
        <v>933</v>
      </c>
      <c r="D10" s="11" t="s">
        <v>934</v>
      </c>
      <c r="E10" s="70">
        <v>65.2</v>
      </c>
      <c r="F10" s="70">
        <v>65.2</v>
      </c>
      <c r="G10" s="11" t="s">
        <v>235</v>
      </c>
      <c r="H10" s="13">
        <v>0.1</v>
      </c>
      <c r="I10" s="11" t="s">
        <v>932</v>
      </c>
    </row>
    <row r="11" spans="1:10" x14ac:dyDescent="0.25">
      <c r="A11" s="122"/>
      <c r="B11" s="122"/>
      <c r="C11" s="11" t="s">
        <v>140</v>
      </c>
      <c r="D11" s="11" t="s">
        <v>127</v>
      </c>
      <c r="E11" s="70">
        <v>18.829999999999998</v>
      </c>
      <c r="F11" s="70">
        <v>18.829999999999998</v>
      </c>
      <c r="G11" s="11" t="s">
        <v>235</v>
      </c>
      <c r="H11" s="13">
        <v>11567.6</v>
      </c>
      <c r="I11" s="11" t="s">
        <v>932</v>
      </c>
    </row>
    <row r="12" spans="1:10" x14ac:dyDescent="0.25">
      <c r="A12" s="122"/>
      <c r="B12" s="123"/>
      <c r="C12" s="19"/>
      <c r="D12" s="16" t="s">
        <v>935</v>
      </c>
      <c r="E12" s="71">
        <v>156.51599999999999</v>
      </c>
      <c r="F12" s="71">
        <v>156.51599999999999</v>
      </c>
      <c r="G12" s="19"/>
      <c r="H12" s="18">
        <v>25128.87</v>
      </c>
      <c r="I12" s="19"/>
    </row>
    <row r="13" spans="1:10" ht="25.5" x14ac:dyDescent="0.25">
      <c r="A13" s="122"/>
      <c r="B13" s="121" t="s">
        <v>18</v>
      </c>
      <c r="C13" s="11" t="s">
        <v>134</v>
      </c>
      <c r="D13" s="11" t="s">
        <v>135</v>
      </c>
      <c r="E13" s="70">
        <v>2.54</v>
      </c>
      <c r="F13" s="70">
        <v>2.54</v>
      </c>
      <c r="G13" s="11" t="s">
        <v>260</v>
      </c>
      <c r="H13" s="13">
        <v>279.39</v>
      </c>
      <c r="I13" s="11" t="s">
        <v>522</v>
      </c>
    </row>
    <row r="14" spans="1:10" ht="19.5" customHeight="1" x14ac:dyDescent="0.25">
      <c r="A14" s="122"/>
      <c r="B14" s="123"/>
      <c r="C14" s="19"/>
      <c r="D14" s="16" t="s">
        <v>935</v>
      </c>
      <c r="E14" s="71">
        <v>2.54</v>
      </c>
      <c r="F14" s="71">
        <v>2.54</v>
      </c>
      <c r="G14" s="19"/>
      <c r="H14" s="18">
        <v>279.39</v>
      </c>
      <c r="I14" s="19"/>
    </row>
    <row r="15" spans="1:10" x14ac:dyDescent="0.25">
      <c r="A15" s="122"/>
      <c r="B15" s="121" t="s">
        <v>19</v>
      </c>
      <c r="C15" s="11" t="s">
        <v>153</v>
      </c>
      <c r="D15" s="11" t="s">
        <v>154</v>
      </c>
      <c r="E15" s="70">
        <v>1</v>
      </c>
      <c r="F15" s="70">
        <v>1</v>
      </c>
      <c r="G15" s="11" t="s">
        <v>260</v>
      </c>
      <c r="H15" s="13">
        <v>500</v>
      </c>
      <c r="I15" s="11" t="s">
        <v>936</v>
      </c>
    </row>
    <row r="16" spans="1:10" ht="16.5" customHeight="1" x14ac:dyDescent="0.25">
      <c r="A16" s="122"/>
      <c r="B16" s="123"/>
      <c r="C16" s="19"/>
      <c r="D16" s="16" t="s">
        <v>935</v>
      </c>
      <c r="E16" s="71">
        <v>1</v>
      </c>
      <c r="F16" s="71">
        <v>1</v>
      </c>
      <c r="G16" s="19"/>
      <c r="H16" s="18">
        <v>500</v>
      </c>
      <c r="I16" s="19"/>
    </row>
    <row r="17" spans="1:9" ht="38.25" x14ac:dyDescent="0.25">
      <c r="A17" s="122"/>
      <c r="B17" s="121" t="s">
        <v>20</v>
      </c>
      <c r="C17" s="11" t="s">
        <v>124</v>
      </c>
      <c r="D17" s="11" t="s">
        <v>125</v>
      </c>
      <c r="E17" s="70">
        <v>11.06</v>
      </c>
      <c r="F17" s="70">
        <v>11.06</v>
      </c>
      <c r="G17" s="11" t="s">
        <v>260</v>
      </c>
      <c r="H17" s="13">
        <v>10</v>
      </c>
      <c r="I17" s="11" t="s">
        <v>937</v>
      </c>
    </row>
    <row r="18" spans="1:9" ht="25.5" x14ac:dyDescent="0.25">
      <c r="A18" s="122"/>
      <c r="B18" s="122"/>
      <c r="C18" s="11" t="s">
        <v>938</v>
      </c>
      <c r="D18" s="11" t="s">
        <v>939</v>
      </c>
      <c r="E18" s="70">
        <v>102</v>
      </c>
      <c r="F18" s="70">
        <v>102</v>
      </c>
      <c r="G18" s="11" t="s">
        <v>260</v>
      </c>
      <c r="H18" s="13">
        <v>9873.6</v>
      </c>
      <c r="I18" s="11" t="s">
        <v>940</v>
      </c>
    </row>
    <row r="19" spans="1:9" ht="25.5" x14ac:dyDescent="0.25">
      <c r="A19" s="122"/>
      <c r="B19" s="122"/>
      <c r="C19" s="11" t="s">
        <v>132</v>
      </c>
      <c r="D19" s="11" t="s">
        <v>133</v>
      </c>
      <c r="E19" s="70">
        <v>10.8</v>
      </c>
      <c r="F19" s="70">
        <v>10.8</v>
      </c>
      <c r="G19" s="11" t="s">
        <v>260</v>
      </c>
      <c r="H19" s="13">
        <v>1583.5</v>
      </c>
      <c r="I19" s="11" t="s">
        <v>941</v>
      </c>
    </row>
    <row r="20" spans="1:9" ht="25.5" x14ac:dyDescent="0.25">
      <c r="A20" s="122"/>
      <c r="B20" s="122"/>
      <c r="C20" s="11" t="s">
        <v>136</v>
      </c>
      <c r="D20" s="11" t="s">
        <v>137</v>
      </c>
      <c r="E20" s="70">
        <v>3.3319999999999999</v>
      </c>
      <c r="F20" s="70">
        <v>3.3319999999999999</v>
      </c>
      <c r="G20" s="11" t="s">
        <v>89</v>
      </c>
      <c r="H20" s="13">
        <v>0.01</v>
      </c>
      <c r="I20" s="11" t="s">
        <v>942</v>
      </c>
    </row>
    <row r="21" spans="1:9" ht="25.5" x14ac:dyDescent="0.25">
      <c r="A21" s="122"/>
      <c r="B21" s="122"/>
      <c r="C21" s="11" t="s">
        <v>138</v>
      </c>
      <c r="D21" s="11" t="s">
        <v>139</v>
      </c>
      <c r="E21" s="70">
        <v>6.1109999999999998</v>
      </c>
      <c r="F21" s="70">
        <v>6.1109999999999998</v>
      </c>
      <c r="G21" s="11" t="s">
        <v>89</v>
      </c>
      <c r="H21" s="13">
        <v>0.01</v>
      </c>
      <c r="I21" s="11" t="s">
        <v>941</v>
      </c>
    </row>
    <row r="22" spans="1:9" ht="38.25" x14ac:dyDescent="0.25">
      <c r="A22" s="122"/>
      <c r="B22" s="122"/>
      <c r="C22" s="11" t="s">
        <v>143</v>
      </c>
      <c r="D22" s="11" t="s">
        <v>144</v>
      </c>
      <c r="E22" s="70">
        <v>91.7</v>
      </c>
      <c r="F22" s="70">
        <v>91.7</v>
      </c>
      <c r="G22" s="11" t="s">
        <v>260</v>
      </c>
      <c r="H22" s="13">
        <v>0.01</v>
      </c>
      <c r="I22" s="11" t="s">
        <v>943</v>
      </c>
    </row>
    <row r="23" spans="1:9" ht="38.25" x14ac:dyDescent="0.25">
      <c r="A23" s="122"/>
      <c r="B23" s="122"/>
      <c r="C23" s="11" t="s">
        <v>151</v>
      </c>
      <c r="D23" s="11" t="s">
        <v>152</v>
      </c>
      <c r="E23" s="70">
        <v>163</v>
      </c>
      <c r="F23" s="70">
        <v>163</v>
      </c>
      <c r="G23" s="11" t="s">
        <v>260</v>
      </c>
      <c r="H23" s="13">
        <v>15778.4</v>
      </c>
      <c r="I23" s="11" t="s">
        <v>944</v>
      </c>
    </row>
    <row r="24" spans="1:9" ht="18.75" customHeight="1" x14ac:dyDescent="0.25">
      <c r="A24" s="122"/>
      <c r="B24" s="123"/>
      <c r="C24" s="19"/>
      <c r="D24" s="16" t="s">
        <v>935</v>
      </c>
      <c r="E24" s="71">
        <v>388.00299999999999</v>
      </c>
      <c r="F24" s="71">
        <v>388.00299999999999</v>
      </c>
      <c r="G24" s="19"/>
      <c r="H24" s="18">
        <v>27245.53</v>
      </c>
      <c r="I24" s="19"/>
    </row>
    <row r="25" spans="1:9" x14ac:dyDescent="0.25">
      <c r="A25" s="122"/>
      <c r="B25" s="121" t="s">
        <v>21</v>
      </c>
      <c r="C25" s="11" t="s">
        <v>151</v>
      </c>
      <c r="D25" s="11" t="s">
        <v>152</v>
      </c>
      <c r="E25" s="70">
        <v>30</v>
      </c>
      <c r="F25" s="70">
        <v>30</v>
      </c>
      <c r="G25" s="11" t="s">
        <v>238</v>
      </c>
      <c r="H25" s="13">
        <v>1000</v>
      </c>
      <c r="I25" s="11" t="s">
        <v>239</v>
      </c>
    </row>
    <row r="26" spans="1:9" ht="18.75" customHeight="1" x14ac:dyDescent="0.25">
      <c r="A26" s="122"/>
      <c r="B26" s="123"/>
      <c r="C26" s="19"/>
      <c r="D26" s="16" t="s">
        <v>935</v>
      </c>
      <c r="E26" s="71">
        <v>30</v>
      </c>
      <c r="F26" s="71">
        <v>30</v>
      </c>
      <c r="G26" s="19"/>
      <c r="H26" s="18">
        <v>1000</v>
      </c>
      <c r="I26" s="19"/>
    </row>
    <row r="27" spans="1:9" x14ac:dyDescent="0.25">
      <c r="A27" s="122"/>
      <c r="B27" s="121" t="s">
        <v>22</v>
      </c>
      <c r="C27" s="11" t="s">
        <v>151</v>
      </c>
      <c r="D27" s="11" t="s">
        <v>152</v>
      </c>
      <c r="E27" s="70">
        <v>0.2</v>
      </c>
      <c r="F27" s="70">
        <v>0.2</v>
      </c>
      <c r="G27" s="11" t="s">
        <v>260</v>
      </c>
      <c r="H27" s="13">
        <v>280</v>
      </c>
      <c r="I27" s="11" t="s">
        <v>642</v>
      </c>
    </row>
    <row r="28" spans="1:9" ht="18" customHeight="1" x14ac:dyDescent="0.25">
      <c r="A28" s="122"/>
      <c r="B28" s="123"/>
      <c r="C28" s="19"/>
      <c r="D28" s="16" t="s">
        <v>935</v>
      </c>
      <c r="E28" s="71">
        <v>0.2</v>
      </c>
      <c r="F28" s="71">
        <v>0.2</v>
      </c>
      <c r="G28" s="19"/>
      <c r="H28" s="18">
        <v>280</v>
      </c>
      <c r="I28" s="19"/>
    </row>
    <row r="29" spans="1:9" ht="25.5" x14ac:dyDescent="0.25">
      <c r="A29" s="122"/>
      <c r="B29" s="121" t="s">
        <v>23</v>
      </c>
      <c r="C29" s="11" t="s">
        <v>147</v>
      </c>
      <c r="D29" s="11" t="s">
        <v>148</v>
      </c>
      <c r="E29" s="70">
        <v>11.11</v>
      </c>
      <c r="F29" s="70">
        <v>11.11</v>
      </c>
      <c r="G29" s="11" t="s">
        <v>945</v>
      </c>
      <c r="H29" s="13">
        <v>1210</v>
      </c>
      <c r="I29" s="11" t="s">
        <v>946</v>
      </c>
    </row>
    <row r="30" spans="1:9" ht="18.75" customHeight="1" x14ac:dyDescent="0.25">
      <c r="A30" s="122"/>
      <c r="B30" s="123"/>
      <c r="C30" s="19"/>
      <c r="D30" s="16" t="s">
        <v>935</v>
      </c>
      <c r="E30" s="71">
        <v>11.11</v>
      </c>
      <c r="F30" s="71">
        <v>11.11</v>
      </c>
      <c r="G30" s="19"/>
      <c r="H30" s="18">
        <v>1210</v>
      </c>
      <c r="I30" s="19"/>
    </row>
    <row r="31" spans="1:9" ht="18.75" customHeight="1" x14ac:dyDescent="0.25">
      <c r="A31" s="123"/>
      <c r="B31" s="19"/>
      <c r="C31" s="19"/>
      <c r="D31" s="16" t="s">
        <v>24</v>
      </c>
      <c r="E31" s="71">
        <v>589.36900000000003</v>
      </c>
      <c r="F31" s="71">
        <v>589.36900000000003</v>
      </c>
      <c r="G31" s="19"/>
      <c r="H31" s="18">
        <v>55643.79</v>
      </c>
      <c r="I31" s="19"/>
    </row>
    <row r="32" spans="1:9" ht="25.5" x14ac:dyDescent="0.25">
      <c r="A32" s="121" t="s">
        <v>25</v>
      </c>
      <c r="B32" s="121" t="s">
        <v>26</v>
      </c>
      <c r="C32" s="11" t="s">
        <v>124</v>
      </c>
      <c r="D32" s="11" t="s">
        <v>125</v>
      </c>
      <c r="E32" s="70">
        <v>110.7</v>
      </c>
      <c r="F32" s="70">
        <v>110.7</v>
      </c>
      <c r="G32" s="11" t="s">
        <v>240</v>
      </c>
      <c r="H32" s="13">
        <v>3000</v>
      </c>
      <c r="I32" s="11" t="s">
        <v>241</v>
      </c>
    </row>
    <row r="33" spans="1:9" ht="25.5" x14ac:dyDescent="0.25">
      <c r="A33" s="122"/>
      <c r="B33" s="122"/>
      <c r="C33" s="11" t="s">
        <v>126</v>
      </c>
      <c r="D33" s="11" t="s">
        <v>127</v>
      </c>
      <c r="E33" s="70">
        <v>10.95</v>
      </c>
      <c r="F33" s="70">
        <v>10.95</v>
      </c>
      <c r="G33" s="11" t="s">
        <v>240</v>
      </c>
      <c r="H33" s="13">
        <v>26000</v>
      </c>
      <c r="I33" s="11" t="s">
        <v>241</v>
      </c>
    </row>
    <row r="34" spans="1:9" ht="18" customHeight="1" x14ac:dyDescent="0.25">
      <c r="A34" s="122"/>
      <c r="B34" s="123"/>
      <c r="C34" s="19"/>
      <c r="D34" s="16" t="s">
        <v>935</v>
      </c>
      <c r="E34" s="71">
        <v>121.65</v>
      </c>
      <c r="F34" s="71">
        <v>121.65</v>
      </c>
      <c r="G34" s="19"/>
      <c r="H34" s="18">
        <v>29000</v>
      </c>
      <c r="I34" s="19"/>
    </row>
    <row r="35" spans="1:9" ht="30" customHeight="1" x14ac:dyDescent="0.25">
      <c r="A35" s="122"/>
      <c r="B35" s="121" t="s">
        <v>27</v>
      </c>
      <c r="C35" s="11" t="s">
        <v>1015</v>
      </c>
      <c r="D35" s="11" t="s">
        <v>148</v>
      </c>
      <c r="E35" s="20">
        <v>90.16</v>
      </c>
      <c r="F35" s="20">
        <v>90.16</v>
      </c>
      <c r="G35" s="11" t="s">
        <v>1017</v>
      </c>
      <c r="H35" s="19"/>
      <c r="I35" s="124" t="s">
        <v>1018</v>
      </c>
    </row>
    <row r="36" spans="1:9" ht="25.5" x14ac:dyDescent="0.25">
      <c r="A36" s="122"/>
      <c r="B36" s="122"/>
      <c r="C36" s="11" t="s">
        <v>124</v>
      </c>
      <c r="D36" s="11" t="s">
        <v>125</v>
      </c>
      <c r="E36" s="20">
        <v>19.39</v>
      </c>
      <c r="F36" s="20">
        <v>19.39</v>
      </c>
      <c r="G36" s="11" t="s">
        <v>1017</v>
      </c>
      <c r="H36" s="19"/>
      <c r="I36" s="125"/>
    </row>
    <row r="37" spans="1:9" ht="25.5" x14ac:dyDescent="0.25">
      <c r="A37" s="122"/>
      <c r="B37" s="122"/>
      <c r="C37" s="11" t="s">
        <v>134</v>
      </c>
      <c r="D37" s="11" t="s">
        <v>1016</v>
      </c>
      <c r="E37" s="20">
        <v>24.56</v>
      </c>
      <c r="F37" s="20">
        <v>24.56</v>
      </c>
      <c r="G37" s="11" t="s">
        <v>1017</v>
      </c>
      <c r="H37" s="19"/>
      <c r="I37" s="126"/>
    </row>
    <row r="38" spans="1:9" ht="17.25" customHeight="1" x14ac:dyDescent="0.25">
      <c r="A38" s="122"/>
      <c r="B38" s="123"/>
      <c r="C38" s="19"/>
      <c r="D38" s="16" t="s">
        <v>935</v>
      </c>
      <c r="E38" s="20">
        <f>SUM(E35:E37)</f>
        <v>134.10999999999999</v>
      </c>
      <c r="F38" s="20">
        <f>SUM(F35:F37)</f>
        <v>134.10999999999999</v>
      </c>
      <c r="G38" s="19"/>
      <c r="H38" s="18">
        <v>14612.16</v>
      </c>
      <c r="I38" s="19"/>
    </row>
    <row r="39" spans="1:9" x14ac:dyDescent="0.25">
      <c r="A39" s="122"/>
      <c r="B39" s="121" t="s">
        <v>28</v>
      </c>
      <c r="C39" s="11" t="s">
        <v>151</v>
      </c>
      <c r="D39" s="11" t="s">
        <v>152</v>
      </c>
      <c r="E39" s="70">
        <v>363</v>
      </c>
      <c r="F39" s="70">
        <v>363</v>
      </c>
      <c r="G39" s="11" t="s">
        <v>947</v>
      </c>
      <c r="H39" s="13">
        <v>30746.1</v>
      </c>
      <c r="I39" s="11" t="s">
        <v>243</v>
      </c>
    </row>
    <row r="40" spans="1:9" ht="19.5" customHeight="1" x14ac:dyDescent="0.25">
      <c r="A40" s="122"/>
      <c r="B40" s="123"/>
      <c r="C40" s="19"/>
      <c r="D40" s="16" t="s">
        <v>935</v>
      </c>
      <c r="E40" s="71">
        <v>363</v>
      </c>
      <c r="F40" s="71">
        <v>363</v>
      </c>
      <c r="G40" s="19"/>
      <c r="H40" s="18">
        <v>30746.1</v>
      </c>
      <c r="I40" s="19"/>
    </row>
    <row r="41" spans="1:9" ht="25.5" x14ac:dyDescent="0.25">
      <c r="A41" s="122"/>
      <c r="B41" s="121" t="s">
        <v>29</v>
      </c>
      <c r="C41" s="11" t="s">
        <v>124</v>
      </c>
      <c r="D41" s="11" t="s">
        <v>125</v>
      </c>
      <c r="E41" s="70">
        <v>208.95</v>
      </c>
      <c r="F41" s="70">
        <v>208.95</v>
      </c>
      <c r="G41" s="11" t="s">
        <v>244</v>
      </c>
      <c r="H41" s="13">
        <v>2503</v>
      </c>
      <c r="I41" s="11" t="s">
        <v>274</v>
      </c>
    </row>
    <row r="42" spans="1:9" x14ac:dyDescent="0.25">
      <c r="A42" s="122"/>
      <c r="B42" s="122"/>
      <c r="C42" s="121" t="s">
        <v>151</v>
      </c>
      <c r="D42" s="121" t="s">
        <v>152</v>
      </c>
      <c r="E42" s="127">
        <v>79</v>
      </c>
      <c r="F42" s="127">
        <v>79</v>
      </c>
      <c r="G42" s="121" t="s">
        <v>244</v>
      </c>
      <c r="H42" s="131">
        <v>14559</v>
      </c>
      <c r="I42" s="58" t="s">
        <v>245</v>
      </c>
    </row>
    <row r="43" spans="1:9" x14ac:dyDescent="0.25">
      <c r="A43" s="122"/>
      <c r="B43" s="122"/>
      <c r="C43" s="123"/>
      <c r="D43" s="123"/>
      <c r="E43" s="128"/>
      <c r="F43" s="128"/>
      <c r="G43" s="123"/>
      <c r="H43" s="132"/>
      <c r="I43" s="59" t="s">
        <v>243</v>
      </c>
    </row>
    <row r="44" spans="1:9" x14ac:dyDescent="0.25">
      <c r="A44" s="122"/>
      <c r="B44" s="122"/>
      <c r="C44" s="121" t="s">
        <v>153</v>
      </c>
      <c r="D44" s="121" t="s">
        <v>154</v>
      </c>
      <c r="E44" s="127">
        <v>135.25</v>
      </c>
      <c r="F44" s="127">
        <v>135.25</v>
      </c>
      <c r="G44" s="121" t="s">
        <v>244</v>
      </c>
      <c r="H44" s="131">
        <v>33288</v>
      </c>
      <c r="I44" s="58" t="s">
        <v>245</v>
      </c>
    </row>
    <row r="45" spans="1:9" x14ac:dyDescent="0.25">
      <c r="A45" s="122"/>
      <c r="B45" s="122"/>
      <c r="C45" s="123"/>
      <c r="D45" s="123"/>
      <c r="E45" s="128"/>
      <c r="F45" s="128"/>
      <c r="G45" s="123"/>
      <c r="H45" s="132"/>
      <c r="I45" s="59" t="s">
        <v>243</v>
      </c>
    </row>
    <row r="46" spans="1:9" x14ac:dyDescent="0.25">
      <c r="A46" s="122"/>
      <c r="B46" s="123"/>
      <c r="C46" s="19"/>
      <c r="D46" s="16" t="s">
        <v>935</v>
      </c>
      <c r="E46" s="71">
        <v>423.2</v>
      </c>
      <c r="F46" s="71">
        <v>423.2</v>
      </c>
      <c r="G46" s="19"/>
      <c r="H46" s="18">
        <v>50350</v>
      </c>
      <c r="I46" s="19"/>
    </row>
    <row r="47" spans="1:9" x14ac:dyDescent="0.25">
      <c r="A47" s="122"/>
      <c r="B47" s="129" t="s">
        <v>30</v>
      </c>
      <c r="C47" s="11" t="s">
        <v>124</v>
      </c>
      <c r="D47" s="11" t="s">
        <v>125</v>
      </c>
      <c r="E47" s="70">
        <v>563</v>
      </c>
      <c r="F47" s="70">
        <v>1</v>
      </c>
      <c r="G47" s="11" t="s">
        <v>826</v>
      </c>
      <c r="H47" s="13">
        <v>1</v>
      </c>
      <c r="I47" s="11" t="s">
        <v>825</v>
      </c>
    </row>
    <row r="48" spans="1:9" x14ac:dyDescent="0.25">
      <c r="A48" s="122"/>
      <c r="B48" s="130"/>
      <c r="C48" s="19"/>
      <c r="D48" s="16" t="s">
        <v>935</v>
      </c>
      <c r="E48" s="71">
        <v>563</v>
      </c>
      <c r="F48" s="71">
        <v>1</v>
      </c>
      <c r="G48" s="19"/>
      <c r="H48" s="18">
        <v>1</v>
      </c>
      <c r="I48" s="19"/>
    </row>
    <row r="49" spans="1:9" ht="25.5" x14ac:dyDescent="0.25">
      <c r="A49" s="122"/>
      <c r="B49" s="121" t="s">
        <v>31</v>
      </c>
      <c r="C49" s="11" t="s">
        <v>124</v>
      </c>
      <c r="D49" s="11" t="s">
        <v>125</v>
      </c>
      <c r="E49" s="70">
        <v>25.24</v>
      </c>
      <c r="F49" s="70">
        <v>25.24</v>
      </c>
      <c r="G49" s="11" t="s">
        <v>248</v>
      </c>
      <c r="H49" s="13">
        <v>4856</v>
      </c>
      <c r="I49" s="11" t="s">
        <v>271</v>
      </c>
    </row>
    <row r="50" spans="1:9" ht="25.5" x14ac:dyDescent="0.25">
      <c r="A50" s="122"/>
      <c r="B50" s="122"/>
      <c r="C50" s="11" t="s">
        <v>246</v>
      </c>
      <c r="D50" s="11" t="s">
        <v>247</v>
      </c>
      <c r="E50" s="70">
        <v>4.04</v>
      </c>
      <c r="F50" s="70">
        <v>4.04</v>
      </c>
      <c r="G50" s="11" t="s">
        <v>248</v>
      </c>
      <c r="H50" s="13">
        <v>4399.5600000000004</v>
      </c>
      <c r="I50" s="11" t="s">
        <v>948</v>
      </c>
    </row>
    <row r="51" spans="1:9" x14ac:dyDescent="0.25">
      <c r="A51" s="122"/>
      <c r="B51" s="123"/>
      <c r="C51" s="19"/>
      <c r="D51" s="16" t="s">
        <v>935</v>
      </c>
      <c r="E51" s="71">
        <v>29.28</v>
      </c>
      <c r="F51" s="71">
        <v>29.28</v>
      </c>
      <c r="G51" s="19"/>
      <c r="H51" s="18">
        <v>9255.56</v>
      </c>
      <c r="I51" s="19"/>
    </row>
    <row r="52" spans="1:9" x14ac:dyDescent="0.25">
      <c r="A52" s="123"/>
      <c r="B52" s="19"/>
      <c r="C52" s="19"/>
      <c r="D52" s="16" t="s">
        <v>24</v>
      </c>
      <c r="E52" s="71">
        <v>1500.13</v>
      </c>
      <c r="F52" s="71">
        <v>938.13</v>
      </c>
      <c r="G52" s="19"/>
      <c r="H52" s="18">
        <v>119352.66</v>
      </c>
      <c r="I52" s="19"/>
    </row>
    <row r="53" spans="1:9" ht="25.5" x14ac:dyDescent="0.25">
      <c r="A53" s="121" t="s">
        <v>32</v>
      </c>
      <c r="B53" s="121" t="s">
        <v>33</v>
      </c>
      <c r="C53" s="11" t="s">
        <v>124</v>
      </c>
      <c r="D53" s="11" t="s">
        <v>125</v>
      </c>
      <c r="E53" s="70">
        <v>141.52000000000001</v>
      </c>
      <c r="F53" s="70">
        <v>14.52</v>
      </c>
      <c r="G53" s="11" t="s">
        <v>949</v>
      </c>
      <c r="H53" s="13">
        <v>16427.66</v>
      </c>
      <c r="I53" s="11" t="s">
        <v>950</v>
      </c>
    </row>
    <row r="54" spans="1:9" ht="25.5" x14ac:dyDescent="0.25">
      <c r="A54" s="122"/>
      <c r="B54" s="122"/>
      <c r="C54" s="11" t="s">
        <v>134</v>
      </c>
      <c r="D54" s="11" t="s">
        <v>135</v>
      </c>
      <c r="E54" s="70">
        <v>181.79</v>
      </c>
      <c r="F54" s="70">
        <v>181.79</v>
      </c>
      <c r="G54" s="11" t="s">
        <v>949</v>
      </c>
      <c r="H54" s="13">
        <v>14124.49</v>
      </c>
      <c r="I54" s="11" t="s">
        <v>951</v>
      </c>
    </row>
    <row r="55" spans="1:9" ht="25.5" x14ac:dyDescent="0.25">
      <c r="A55" s="122"/>
      <c r="B55" s="122"/>
      <c r="C55" s="11" t="s">
        <v>143</v>
      </c>
      <c r="D55" s="11" t="s">
        <v>144</v>
      </c>
      <c r="E55" s="70">
        <v>3.42</v>
      </c>
      <c r="F55" s="70">
        <v>3.42</v>
      </c>
      <c r="G55" s="11" t="s">
        <v>949</v>
      </c>
      <c r="H55" s="13">
        <v>113.27</v>
      </c>
      <c r="I55" s="11" t="s">
        <v>952</v>
      </c>
    </row>
    <row r="56" spans="1:9" ht="25.5" x14ac:dyDescent="0.25">
      <c r="A56" s="122"/>
      <c r="B56" s="122"/>
      <c r="C56" s="11" t="s">
        <v>151</v>
      </c>
      <c r="D56" s="11" t="s">
        <v>152</v>
      </c>
      <c r="E56" s="70">
        <v>122.02</v>
      </c>
      <c r="F56" s="70">
        <v>122.02</v>
      </c>
      <c r="G56" s="11" t="s">
        <v>949</v>
      </c>
      <c r="H56" s="13">
        <v>6501.46</v>
      </c>
      <c r="I56" s="11" t="s">
        <v>950</v>
      </c>
    </row>
    <row r="57" spans="1:9" x14ac:dyDescent="0.25">
      <c r="A57" s="122"/>
      <c r="B57" s="123"/>
      <c r="C57" s="19"/>
      <c r="D57" s="16" t="s">
        <v>935</v>
      </c>
      <c r="E57" s="71">
        <v>448.75</v>
      </c>
      <c r="F57" s="71">
        <v>321.75</v>
      </c>
      <c r="G57" s="19"/>
      <c r="H57" s="18">
        <v>37166.879999999997</v>
      </c>
      <c r="I57" s="19"/>
    </row>
    <row r="58" spans="1:9" ht="25.5" x14ac:dyDescent="0.25">
      <c r="A58" s="122"/>
      <c r="B58" s="121" t="s">
        <v>34</v>
      </c>
      <c r="C58" s="11" t="s">
        <v>147</v>
      </c>
      <c r="D58" s="11" t="s">
        <v>148</v>
      </c>
      <c r="E58" s="70">
        <v>378.25</v>
      </c>
      <c r="F58" s="70">
        <v>378.25</v>
      </c>
      <c r="G58" s="11" t="s">
        <v>250</v>
      </c>
      <c r="H58" s="13">
        <v>15954</v>
      </c>
      <c r="I58" s="11" t="s">
        <v>249</v>
      </c>
    </row>
    <row r="59" spans="1:9" x14ac:dyDescent="0.25">
      <c r="A59" s="122"/>
      <c r="B59" s="123"/>
      <c r="C59" s="19"/>
      <c r="D59" s="16" t="s">
        <v>935</v>
      </c>
      <c r="E59" s="71">
        <v>378.25</v>
      </c>
      <c r="F59" s="71">
        <v>378.25</v>
      </c>
      <c r="G59" s="19"/>
      <c r="H59" s="18">
        <v>15954</v>
      </c>
      <c r="I59" s="19"/>
    </row>
    <row r="60" spans="1:9" ht="25.5" x14ac:dyDescent="0.25">
      <c r="A60" s="122"/>
      <c r="B60" s="121" t="s">
        <v>35</v>
      </c>
      <c r="C60" s="11" t="s">
        <v>953</v>
      </c>
      <c r="D60" s="11" t="s">
        <v>954</v>
      </c>
      <c r="E60" s="70">
        <v>2093</v>
      </c>
      <c r="F60" s="70">
        <v>2093</v>
      </c>
      <c r="G60" s="11" t="s">
        <v>955</v>
      </c>
      <c r="H60" s="13">
        <v>3372</v>
      </c>
      <c r="I60" s="11" t="s">
        <v>251</v>
      </c>
    </row>
    <row r="61" spans="1:9" x14ac:dyDescent="0.25">
      <c r="A61" s="122"/>
      <c r="B61" s="122"/>
      <c r="C61" s="11" t="s">
        <v>124</v>
      </c>
      <c r="D61" s="11" t="s">
        <v>125</v>
      </c>
      <c r="E61" s="70">
        <v>212.19</v>
      </c>
      <c r="F61" s="70">
        <v>212.19</v>
      </c>
      <c r="G61" s="11" t="s">
        <v>956</v>
      </c>
      <c r="H61" s="13">
        <v>8025</v>
      </c>
      <c r="I61" s="11" t="s">
        <v>252</v>
      </c>
    </row>
    <row r="62" spans="1:9" x14ac:dyDescent="0.25">
      <c r="A62" s="122"/>
      <c r="B62" s="123"/>
      <c r="C62" s="19"/>
      <c r="D62" s="16" t="s">
        <v>935</v>
      </c>
      <c r="E62" s="71">
        <v>2305.19</v>
      </c>
      <c r="F62" s="71">
        <v>2305.19</v>
      </c>
      <c r="G62" s="19"/>
      <c r="H62" s="18">
        <v>11397</v>
      </c>
      <c r="I62" s="19"/>
    </row>
    <row r="63" spans="1:9" ht="25.5" x14ac:dyDescent="0.25">
      <c r="A63" s="122"/>
      <c r="B63" s="121" t="s">
        <v>36</v>
      </c>
      <c r="C63" s="11" t="s">
        <v>134</v>
      </c>
      <c r="D63" s="11" t="s">
        <v>135</v>
      </c>
      <c r="E63" s="70">
        <v>41.18</v>
      </c>
      <c r="F63" s="70">
        <v>41.18</v>
      </c>
      <c r="G63" s="11" t="s">
        <v>253</v>
      </c>
      <c r="H63" s="13">
        <v>6123.3</v>
      </c>
      <c r="I63" s="11" t="s">
        <v>237</v>
      </c>
    </row>
    <row r="64" spans="1:9" x14ac:dyDescent="0.25">
      <c r="A64" s="122"/>
      <c r="B64" s="123"/>
      <c r="C64" s="19"/>
      <c r="D64" s="16" t="s">
        <v>935</v>
      </c>
      <c r="E64" s="71">
        <v>41.18</v>
      </c>
      <c r="F64" s="71">
        <v>41.18</v>
      </c>
      <c r="G64" s="19"/>
      <c r="H64" s="18">
        <v>6123.3</v>
      </c>
      <c r="I64" s="19"/>
    </row>
    <row r="65" spans="1:9" ht="38.25" x14ac:dyDescent="0.25">
      <c r="A65" s="122"/>
      <c r="B65" s="121" t="s">
        <v>37</v>
      </c>
      <c r="C65" s="11" t="s">
        <v>957</v>
      </c>
      <c r="D65" s="11" t="s">
        <v>958</v>
      </c>
      <c r="E65" s="70">
        <v>0.14000000000000001</v>
      </c>
      <c r="F65" s="70">
        <v>0.14000000000000001</v>
      </c>
      <c r="G65" s="11" t="s">
        <v>259</v>
      </c>
      <c r="H65" s="13">
        <v>216</v>
      </c>
      <c r="I65" s="11" t="s">
        <v>515</v>
      </c>
    </row>
    <row r="66" spans="1:9" x14ac:dyDescent="0.25">
      <c r="A66" s="122"/>
      <c r="B66" s="122"/>
      <c r="C66" s="11" t="s">
        <v>124</v>
      </c>
      <c r="D66" s="11" t="s">
        <v>125</v>
      </c>
      <c r="E66" s="70">
        <v>38</v>
      </c>
      <c r="F66" s="70">
        <v>38</v>
      </c>
      <c r="G66" s="11" t="s">
        <v>259</v>
      </c>
      <c r="H66" s="13">
        <v>4088</v>
      </c>
      <c r="I66" s="11" t="s">
        <v>959</v>
      </c>
    </row>
    <row r="67" spans="1:9" x14ac:dyDescent="0.25">
      <c r="A67" s="122"/>
      <c r="B67" s="122"/>
      <c r="C67" s="11" t="s">
        <v>132</v>
      </c>
      <c r="D67" s="11" t="s">
        <v>133</v>
      </c>
      <c r="E67" s="70">
        <v>46.38</v>
      </c>
      <c r="F67" s="70">
        <v>46.38</v>
      </c>
      <c r="G67" s="11" t="s">
        <v>960</v>
      </c>
      <c r="H67" s="13">
        <v>5388</v>
      </c>
      <c r="I67" s="11" t="s">
        <v>961</v>
      </c>
    </row>
    <row r="68" spans="1:9" x14ac:dyDescent="0.25">
      <c r="A68" s="122"/>
      <c r="B68" s="123"/>
      <c r="C68" s="19"/>
      <c r="D68" s="16" t="s">
        <v>935</v>
      </c>
      <c r="E68" s="71">
        <v>84.52</v>
      </c>
      <c r="F68" s="71">
        <v>84.52</v>
      </c>
      <c r="G68" s="19"/>
      <c r="H68" s="18">
        <v>9692</v>
      </c>
      <c r="I68" s="19"/>
    </row>
    <row r="69" spans="1:9" ht="45" x14ac:dyDescent="0.25">
      <c r="A69" s="122"/>
      <c r="B69" s="121" t="s">
        <v>38</v>
      </c>
      <c r="C69" s="20" t="s">
        <v>147</v>
      </c>
      <c r="D69" s="11" t="s">
        <v>284</v>
      </c>
      <c r="E69" s="70">
        <v>6</v>
      </c>
      <c r="F69" s="70">
        <v>6</v>
      </c>
      <c r="G69" s="11" t="s">
        <v>1020</v>
      </c>
      <c r="H69" s="13">
        <v>447.29</v>
      </c>
      <c r="I69" s="20" t="s">
        <v>1021</v>
      </c>
    </row>
    <row r="70" spans="1:9" x14ac:dyDescent="0.25">
      <c r="A70" s="122"/>
      <c r="B70" s="122"/>
      <c r="C70" s="20" t="s">
        <v>124</v>
      </c>
      <c r="D70" s="11" t="s">
        <v>1019</v>
      </c>
      <c r="E70" s="70">
        <v>14.99</v>
      </c>
      <c r="F70" s="70">
        <v>14.99</v>
      </c>
      <c r="G70" s="11" t="s">
        <v>242</v>
      </c>
      <c r="H70" s="13">
        <v>1342.2</v>
      </c>
      <c r="I70" s="20" t="s">
        <v>271</v>
      </c>
    </row>
    <row r="71" spans="1:9" x14ac:dyDescent="0.25">
      <c r="A71" s="122"/>
      <c r="B71" s="123"/>
      <c r="C71" s="19"/>
      <c r="D71" s="16" t="s">
        <v>935</v>
      </c>
      <c r="E71" s="71">
        <f>E69+E70</f>
        <v>20.990000000000002</v>
      </c>
      <c r="F71" s="71">
        <f>F69+F70</f>
        <v>20.990000000000002</v>
      </c>
      <c r="G71" s="19"/>
      <c r="H71" s="18">
        <f>H69+H70</f>
        <v>1789.49</v>
      </c>
      <c r="I71" s="19"/>
    </row>
    <row r="72" spans="1:9" ht="25.5" x14ac:dyDescent="0.25">
      <c r="A72" s="122"/>
      <c r="B72" s="121" t="s">
        <v>39</v>
      </c>
      <c r="C72" s="11" t="s">
        <v>124</v>
      </c>
      <c r="D72" s="11" t="s">
        <v>125</v>
      </c>
      <c r="E72" s="70">
        <v>114.86</v>
      </c>
      <c r="F72" s="70">
        <v>22</v>
      </c>
      <c r="G72" s="11" t="s">
        <v>248</v>
      </c>
      <c r="H72" s="13">
        <v>2422</v>
      </c>
      <c r="I72" s="11" t="s">
        <v>446</v>
      </c>
    </row>
    <row r="73" spans="1:9" x14ac:dyDescent="0.25">
      <c r="A73" s="122"/>
      <c r="B73" s="123"/>
      <c r="C73" s="19"/>
      <c r="D73" s="16" t="s">
        <v>935</v>
      </c>
      <c r="E73" s="71">
        <v>114.86</v>
      </c>
      <c r="F73" s="71">
        <v>22</v>
      </c>
      <c r="G73" s="19"/>
      <c r="H73" s="18">
        <v>2422</v>
      </c>
      <c r="I73" s="19"/>
    </row>
    <row r="74" spans="1:9" x14ac:dyDescent="0.25">
      <c r="A74" s="123"/>
      <c r="B74" s="19"/>
      <c r="C74" s="19"/>
      <c r="D74" s="16" t="s">
        <v>24</v>
      </c>
      <c r="E74" s="71">
        <v>3372.75</v>
      </c>
      <c r="F74" s="71">
        <v>3152.89</v>
      </c>
      <c r="G74" s="19"/>
      <c r="H74" s="18">
        <v>82755.179999999993</v>
      </c>
      <c r="I74" s="19"/>
    </row>
    <row r="75" spans="1:9" ht="25.5" x14ac:dyDescent="0.25">
      <c r="A75" s="121" t="s">
        <v>40</v>
      </c>
      <c r="B75" s="121" t="s">
        <v>41</v>
      </c>
      <c r="C75" s="11" t="s">
        <v>132</v>
      </c>
      <c r="D75" s="11" t="s">
        <v>133</v>
      </c>
      <c r="E75" s="70">
        <v>1.24</v>
      </c>
      <c r="F75" s="70">
        <v>1.24</v>
      </c>
      <c r="G75" s="11" t="s">
        <v>962</v>
      </c>
      <c r="H75" s="13">
        <v>136.28</v>
      </c>
      <c r="I75" s="11" t="s">
        <v>963</v>
      </c>
    </row>
    <row r="76" spans="1:9" ht="38.25" x14ac:dyDescent="0.25">
      <c r="A76" s="122"/>
      <c r="B76" s="122"/>
      <c r="C76" s="11" t="s">
        <v>147</v>
      </c>
      <c r="D76" s="11" t="s">
        <v>148</v>
      </c>
      <c r="E76" s="70">
        <v>3.98</v>
      </c>
      <c r="F76" s="70">
        <v>3.98</v>
      </c>
      <c r="G76" s="11" t="s">
        <v>964</v>
      </c>
      <c r="H76" s="13">
        <v>1087.3499999999999</v>
      </c>
      <c r="I76" s="11" t="s">
        <v>965</v>
      </c>
    </row>
    <row r="77" spans="1:9" x14ac:dyDescent="0.25">
      <c r="A77" s="122"/>
      <c r="B77" s="123"/>
      <c r="C77" s="19"/>
      <c r="D77" s="16" t="s">
        <v>935</v>
      </c>
      <c r="E77" s="71">
        <v>5.22</v>
      </c>
      <c r="F77" s="71">
        <v>5.22</v>
      </c>
      <c r="G77" s="19"/>
      <c r="H77" s="18">
        <v>1223.6300000000001</v>
      </c>
      <c r="I77" s="19"/>
    </row>
    <row r="78" spans="1:9" ht="25.5" x14ac:dyDescent="0.25">
      <c r="A78" s="122"/>
      <c r="B78" s="121" t="s">
        <v>42</v>
      </c>
      <c r="C78" s="11" t="s">
        <v>134</v>
      </c>
      <c r="D78" s="11" t="s">
        <v>135</v>
      </c>
      <c r="E78" s="70">
        <v>64</v>
      </c>
      <c r="F78" s="70">
        <v>64</v>
      </c>
      <c r="G78" s="11" t="s">
        <v>966</v>
      </c>
      <c r="H78" s="13">
        <v>2988</v>
      </c>
      <c r="I78" s="11" t="s">
        <v>967</v>
      </c>
    </row>
    <row r="79" spans="1:9" x14ac:dyDescent="0.25">
      <c r="A79" s="122"/>
      <c r="B79" s="123"/>
      <c r="C79" s="19"/>
      <c r="D79" s="16" t="s">
        <v>935</v>
      </c>
      <c r="E79" s="71">
        <v>64</v>
      </c>
      <c r="F79" s="71">
        <v>64</v>
      </c>
      <c r="G79" s="19"/>
      <c r="H79" s="18">
        <v>2988</v>
      </c>
      <c r="I79" s="19"/>
    </row>
    <row r="80" spans="1:9" ht="25.5" x14ac:dyDescent="0.25">
      <c r="A80" s="122"/>
      <c r="B80" s="121" t="s">
        <v>43</v>
      </c>
      <c r="C80" s="11" t="s">
        <v>124</v>
      </c>
      <c r="D80" s="11" t="s">
        <v>125</v>
      </c>
      <c r="E80" s="70">
        <v>11.935</v>
      </c>
      <c r="F80" s="70">
        <v>11.935</v>
      </c>
      <c r="G80" s="11" t="s">
        <v>968</v>
      </c>
      <c r="H80" s="13">
        <v>1066.06</v>
      </c>
      <c r="I80" s="11" t="s">
        <v>969</v>
      </c>
    </row>
    <row r="81" spans="1:9" ht="25.5" x14ac:dyDescent="0.25">
      <c r="A81" s="122"/>
      <c r="B81" s="122"/>
      <c r="C81" s="11" t="s">
        <v>126</v>
      </c>
      <c r="D81" s="11" t="s">
        <v>127</v>
      </c>
      <c r="E81" s="70">
        <v>2</v>
      </c>
      <c r="F81" s="70">
        <v>2</v>
      </c>
      <c r="G81" s="11" t="s">
        <v>970</v>
      </c>
      <c r="H81" s="13">
        <v>568</v>
      </c>
      <c r="I81" s="11" t="s">
        <v>971</v>
      </c>
    </row>
    <row r="82" spans="1:9" ht="25.5" x14ac:dyDescent="0.25">
      <c r="A82" s="122"/>
      <c r="B82" s="122"/>
      <c r="C82" s="11" t="s">
        <v>134</v>
      </c>
      <c r="D82" s="11" t="s">
        <v>135</v>
      </c>
      <c r="E82" s="70">
        <v>10</v>
      </c>
      <c r="F82" s="70">
        <v>10</v>
      </c>
      <c r="G82" s="11" t="s">
        <v>970</v>
      </c>
      <c r="H82" s="13">
        <v>2840</v>
      </c>
      <c r="I82" s="11" t="s">
        <v>971</v>
      </c>
    </row>
    <row r="83" spans="1:9" ht="25.5" x14ac:dyDescent="0.25">
      <c r="A83" s="122"/>
      <c r="B83" s="122"/>
      <c r="C83" s="11" t="s">
        <v>143</v>
      </c>
      <c r="D83" s="11" t="s">
        <v>144</v>
      </c>
      <c r="E83" s="70">
        <v>6</v>
      </c>
      <c r="F83" s="70">
        <v>6</v>
      </c>
      <c r="G83" s="11" t="s">
        <v>970</v>
      </c>
      <c r="H83" s="13">
        <v>1704</v>
      </c>
      <c r="I83" s="11" t="s">
        <v>971</v>
      </c>
    </row>
    <row r="84" spans="1:9" ht="25.5" x14ac:dyDescent="0.25">
      <c r="A84" s="122"/>
      <c r="B84" s="122"/>
      <c r="C84" s="11" t="s">
        <v>147</v>
      </c>
      <c r="D84" s="11" t="s">
        <v>148</v>
      </c>
      <c r="E84" s="70">
        <v>22.98</v>
      </c>
      <c r="F84" s="70">
        <v>2298</v>
      </c>
      <c r="G84" s="11" t="s">
        <v>972</v>
      </c>
      <c r="H84" s="13">
        <v>1830</v>
      </c>
      <c r="I84" s="11" t="s">
        <v>973</v>
      </c>
    </row>
    <row r="85" spans="1:9" ht="38.25" x14ac:dyDescent="0.25">
      <c r="A85" s="122"/>
      <c r="B85" s="122"/>
      <c r="C85" s="11" t="s">
        <v>151</v>
      </c>
      <c r="D85" s="11" t="s">
        <v>152</v>
      </c>
      <c r="E85" s="70">
        <v>14.64</v>
      </c>
      <c r="F85" s="70">
        <v>14.64</v>
      </c>
      <c r="G85" s="11" t="s">
        <v>968</v>
      </c>
      <c r="H85" s="13">
        <v>1983.26</v>
      </c>
      <c r="I85" s="11" t="s">
        <v>974</v>
      </c>
    </row>
    <row r="86" spans="1:9" x14ac:dyDescent="0.25">
      <c r="A86" s="122"/>
      <c r="B86" s="123"/>
      <c r="C86" s="19"/>
      <c r="D86" s="16" t="s">
        <v>935</v>
      </c>
      <c r="E86" s="71">
        <v>67.555000000000007</v>
      </c>
      <c r="F86" s="71">
        <v>2342.5749999999998</v>
      </c>
      <c r="G86" s="19"/>
      <c r="H86" s="18">
        <v>9991.32</v>
      </c>
      <c r="I86" s="19"/>
    </row>
    <row r="87" spans="1:9" ht="38.25" x14ac:dyDescent="0.25">
      <c r="A87" s="122"/>
      <c r="B87" s="121" t="s">
        <v>44</v>
      </c>
      <c r="C87" s="11" t="s">
        <v>124</v>
      </c>
      <c r="D87" s="11" t="s">
        <v>125</v>
      </c>
      <c r="E87" s="70">
        <v>11.1</v>
      </c>
      <c r="F87" s="70">
        <v>11.1</v>
      </c>
      <c r="G87" s="11" t="s">
        <v>975</v>
      </c>
      <c r="H87" s="13">
        <v>1351.52</v>
      </c>
      <c r="I87" s="11" t="s">
        <v>976</v>
      </c>
    </row>
    <row r="88" spans="1:9" ht="25.5" x14ac:dyDescent="0.25">
      <c r="A88" s="122"/>
      <c r="B88" s="122"/>
      <c r="C88" s="11" t="s">
        <v>147</v>
      </c>
      <c r="D88" s="11" t="s">
        <v>148</v>
      </c>
      <c r="E88" s="70">
        <v>2.86</v>
      </c>
      <c r="F88" s="70">
        <v>2.86</v>
      </c>
      <c r="G88" s="11" t="s">
        <v>977</v>
      </c>
      <c r="H88" s="13">
        <v>707.22</v>
      </c>
      <c r="I88" s="11" t="s">
        <v>978</v>
      </c>
    </row>
    <row r="89" spans="1:9" x14ac:dyDescent="0.25">
      <c r="A89" s="122"/>
      <c r="B89" s="123"/>
      <c r="C89" s="19"/>
      <c r="D89" s="16" t="s">
        <v>935</v>
      </c>
      <c r="E89" s="71">
        <v>13.96</v>
      </c>
      <c r="F89" s="71">
        <v>13.96</v>
      </c>
      <c r="G89" s="19"/>
      <c r="H89" s="18">
        <v>2058.7399999999998</v>
      </c>
      <c r="I89" s="19"/>
    </row>
    <row r="90" spans="1:9" ht="25.5" x14ac:dyDescent="0.25">
      <c r="A90" s="122"/>
      <c r="B90" s="121" t="s">
        <v>45</v>
      </c>
      <c r="C90" s="11" t="s">
        <v>124</v>
      </c>
      <c r="D90" s="11" t="s">
        <v>125</v>
      </c>
      <c r="E90" s="70">
        <v>22</v>
      </c>
      <c r="F90" s="70">
        <v>22</v>
      </c>
      <c r="G90" s="11" t="s">
        <v>240</v>
      </c>
      <c r="H90" s="13">
        <v>1570</v>
      </c>
      <c r="I90" s="11" t="s">
        <v>979</v>
      </c>
    </row>
    <row r="91" spans="1:9" x14ac:dyDescent="0.25">
      <c r="A91" s="122"/>
      <c r="B91" s="123"/>
      <c r="C91" s="19"/>
      <c r="D91" s="16" t="s">
        <v>935</v>
      </c>
      <c r="E91" s="71">
        <v>22</v>
      </c>
      <c r="F91" s="71">
        <v>22</v>
      </c>
      <c r="G91" s="19"/>
      <c r="H91" s="18">
        <v>1570</v>
      </c>
      <c r="I91" s="19"/>
    </row>
    <row r="92" spans="1:9" x14ac:dyDescent="0.25">
      <c r="A92" s="123"/>
      <c r="B92" s="19"/>
      <c r="C92" s="19"/>
      <c r="D92" s="16" t="s">
        <v>24</v>
      </c>
      <c r="E92" s="71">
        <v>172.73500000000001</v>
      </c>
      <c r="F92" s="71">
        <v>2447.7550000000001</v>
      </c>
      <c r="G92" s="19"/>
      <c r="H92" s="18">
        <v>17831.689999999999</v>
      </c>
      <c r="I92" s="19"/>
    </row>
    <row r="93" spans="1:9" ht="25.5" x14ac:dyDescent="0.25">
      <c r="A93" s="121" t="s">
        <v>46</v>
      </c>
      <c r="B93" s="121" t="s">
        <v>47</v>
      </c>
      <c r="C93" s="11" t="s">
        <v>124</v>
      </c>
      <c r="D93" s="11" t="s">
        <v>125</v>
      </c>
      <c r="E93" s="70">
        <v>5.5519999999999996</v>
      </c>
      <c r="F93" s="70">
        <v>5.5519999999999996</v>
      </c>
      <c r="G93" s="11" t="s">
        <v>255</v>
      </c>
      <c r="H93" s="13">
        <v>999.45</v>
      </c>
      <c r="I93" s="11" t="s">
        <v>256</v>
      </c>
    </row>
    <row r="94" spans="1:9" ht="25.5" x14ac:dyDescent="0.25">
      <c r="A94" s="122"/>
      <c r="B94" s="122"/>
      <c r="C94" s="11" t="s">
        <v>145</v>
      </c>
      <c r="D94" s="11" t="s">
        <v>146</v>
      </c>
      <c r="E94" s="70">
        <v>21.94</v>
      </c>
      <c r="F94" s="70">
        <v>21.94</v>
      </c>
      <c r="G94" s="11" t="s">
        <v>255</v>
      </c>
      <c r="H94" s="13">
        <v>2601.65</v>
      </c>
      <c r="I94" s="11" t="s">
        <v>257</v>
      </c>
    </row>
    <row r="95" spans="1:9" ht="25.5" x14ac:dyDescent="0.25">
      <c r="A95" s="122"/>
      <c r="B95" s="122"/>
      <c r="C95" s="11" t="s">
        <v>147</v>
      </c>
      <c r="D95" s="11" t="s">
        <v>148</v>
      </c>
      <c r="E95" s="70">
        <v>22.78</v>
      </c>
      <c r="F95" s="70">
        <v>22.78</v>
      </c>
      <c r="G95" s="11" t="s">
        <v>255</v>
      </c>
      <c r="H95" s="13">
        <v>2701.25</v>
      </c>
      <c r="I95" s="11" t="s">
        <v>980</v>
      </c>
    </row>
    <row r="96" spans="1:9" x14ac:dyDescent="0.25">
      <c r="A96" s="122"/>
      <c r="B96" s="123"/>
      <c r="C96" s="19"/>
      <c r="D96" s="16" t="s">
        <v>935</v>
      </c>
      <c r="E96" s="71">
        <v>50.271999999999998</v>
      </c>
      <c r="F96" s="71">
        <v>50.271999999999998</v>
      </c>
      <c r="G96" s="19"/>
      <c r="H96" s="18">
        <v>6302.35</v>
      </c>
      <c r="I96" s="19"/>
    </row>
    <row r="97" spans="1:9" ht="25.5" x14ac:dyDescent="0.25">
      <c r="A97" s="122"/>
      <c r="B97" s="121" t="s">
        <v>48</v>
      </c>
      <c r="C97" s="11" t="s">
        <v>124</v>
      </c>
      <c r="D97" s="11" t="s">
        <v>125</v>
      </c>
      <c r="E97" s="70">
        <v>24.1</v>
      </c>
      <c r="F97" s="70">
        <v>24.1</v>
      </c>
      <c r="G97" s="11" t="s">
        <v>981</v>
      </c>
      <c r="H97" s="13">
        <v>3179</v>
      </c>
      <c r="I97" s="11" t="s">
        <v>89</v>
      </c>
    </row>
    <row r="98" spans="1:9" x14ac:dyDescent="0.25">
      <c r="A98" s="122"/>
      <c r="B98" s="123"/>
      <c r="C98" s="19"/>
      <c r="D98" s="16" t="s">
        <v>935</v>
      </c>
      <c r="E98" s="71">
        <v>24.1</v>
      </c>
      <c r="F98" s="71">
        <v>24.1</v>
      </c>
      <c r="G98" s="19"/>
      <c r="H98" s="18">
        <v>3179</v>
      </c>
      <c r="I98" s="19"/>
    </row>
    <row r="99" spans="1:9" ht="25.5" x14ac:dyDescent="0.25">
      <c r="A99" s="122"/>
      <c r="B99" s="121" t="s">
        <v>49</v>
      </c>
      <c r="C99" s="11" t="s">
        <v>124</v>
      </c>
      <c r="D99" s="11" t="s">
        <v>125</v>
      </c>
      <c r="E99" s="70">
        <v>95.36</v>
      </c>
      <c r="F99" s="70">
        <v>95.36</v>
      </c>
      <c r="G99" s="11" t="s">
        <v>982</v>
      </c>
      <c r="H99" s="13">
        <v>10499</v>
      </c>
      <c r="I99" s="11" t="s">
        <v>258</v>
      </c>
    </row>
    <row r="100" spans="1:9" ht="25.5" x14ac:dyDescent="0.25">
      <c r="A100" s="122"/>
      <c r="B100" s="122"/>
      <c r="C100" s="11" t="s">
        <v>143</v>
      </c>
      <c r="D100" s="11" t="s">
        <v>144</v>
      </c>
      <c r="E100" s="70">
        <v>406.41</v>
      </c>
      <c r="F100" s="70">
        <v>406.41</v>
      </c>
      <c r="G100" s="11" t="s">
        <v>240</v>
      </c>
      <c r="H100" s="13">
        <v>17027</v>
      </c>
      <c r="I100" s="11" t="s">
        <v>258</v>
      </c>
    </row>
    <row r="101" spans="1:9" ht="25.5" x14ac:dyDescent="0.25">
      <c r="A101" s="122"/>
      <c r="B101" s="122"/>
      <c r="C101" s="11" t="s">
        <v>149</v>
      </c>
      <c r="D101" s="11" t="s">
        <v>150</v>
      </c>
      <c r="E101" s="70">
        <v>63.3</v>
      </c>
      <c r="F101" s="70">
        <v>63.3</v>
      </c>
      <c r="G101" s="11" t="s">
        <v>982</v>
      </c>
      <c r="H101" s="13">
        <v>2972</v>
      </c>
      <c r="I101" s="11" t="s">
        <v>258</v>
      </c>
    </row>
    <row r="102" spans="1:9" x14ac:dyDescent="0.25">
      <c r="A102" s="122"/>
      <c r="B102" s="123"/>
      <c r="C102" s="19"/>
      <c r="D102" s="16" t="s">
        <v>935</v>
      </c>
      <c r="E102" s="71">
        <v>565.07000000000005</v>
      </c>
      <c r="F102" s="71">
        <v>565.07000000000005</v>
      </c>
      <c r="G102" s="19"/>
      <c r="H102" s="18">
        <v>30498</v>
      </c>
      <c r="I102" s="19"/>
    </row>
    <row r="103" spans="1:9" x14ac:dyDescent="0.25">
      <c r="A103" s="122"/>
      <c r="B103" s="121" t="s">
        <v>50</v>
      </c>
      <c r="C103" s="11" t="s">
        <v>153</v>
      </c>
      <c r="D103" s="11" t="s">
        <v>154</v>
      </c>
      <c r="E103" s="70">
        <v>126.38</v>
      </c>
      <c r="F103" s="70">
        <v>126.38</v>
      </c>
      <c r="G103" s="11" t="s">
        <v>242</v>
      </c>
      <c r="H103" s="13">
        <v>20819</v>
      </c>
      <c r="I103" s="11" t="s">
        <v>489</v>
      </c>
    </row>
    <row r="104" spans="1:9" x14ac:dyDescent="0.25">
      <c r="A104" s="122"/>
      <c r="B104" s="123"/>
      <c r="C104" s="19"/>
      <c r="D104" s="16" t="s">
        <v>935</v>
      </c>
      <c r="E104" s="71">
        <v>126.38</v>
      </c>
      <c r="F104" s="71">
        <v>126.38</v>
      </c>
      <c r="G104" s="19"/>
      <c r="H104" s="18">
        <v>20819</v>
      </c>
      <c r="I104" s="19"/>
    </row>
    <row r="105" spans="1:9" x14ac:dyDescent="0.25">
      <c r="A105" s="122"/>
      <c r="B105" s="121" t="s">
        <v>51</v>
      </c>
      <c r="C105" s="11" t="s">
        <v>145</v>
      </c>
      <c r="D105" s="11" t="s">
        <v>146</v>
      </c>
      <c r="E105" s="70">
        <v>36.24</v>
      </c>
      <c r="F105" s="70">
        <v>36.24</v>
      </c>
      <c r="G105" s="11" t="s">
        <v>260</v>
      </c>
      <c r="H105" s="13">
        <v>3162.11</v>
      </c>
      <c r="I105" s="11" t="s">
        <v>983</v>
      </c>
    </row>
    <row r="106" spans="1:9" x14ac:dyDescent="0.25">
      <c r="A106" s="122"/>
      <c r="B106" s="122"/>
      <c r="C106" s="11" t="s">
        <v>151</v>
      </c>
      <c r="D106" s="11" t="s">
        <v>152</v>
      </c>
      <c r="E106" s="70">
        <v>30.238</v>
      </c>
      <c r="F106" s="70">
        <v>30.238</v>
      </c>
      <c r="G106" s="11" t="s">
        <v>260</v>
      </c>
      <c r="H106" s="13">
        <v>3144.91</v>
      </c>
      <c r="I106" s="11" t="s">
        <v>983</v>
      </c>
    </row>
    <row r="107" spans="1:9" x14ac:dyDescent="0.25">
      <c r="A107" s="122"/>
      <c r="B107" s="123"/>
      <c r="C107" s="19"/>
      <c r="D107" s="16" t="s">
        <v>935</v>
      </c>
      <c r="E107" s="71">
        <v>66.477999999999994</v>
      </c>
      <c r="F107" s="71">
        <v>66.477999999999994</v>
      </c>
      <c r="G107" s="19"/>
      <c r="H107" s="18">
        <v>6307.02</v>
      </c>
      <c r="I107" s="19"/>
    </row>
    <row r="108" spans="1:9" ht="25.5" x14ac:dyDescent="0.25">
      <c r="A108" s="122"/>
      <c r="B108" s="121" t="s">
        <v>52</v>
      </c>
      <c r="C108" s="11" t="s">
        <v>124</v>
      </c>
      <c r="D108" s="11" t="s">
        <v>125</v>
      </c>
      <c r="E108" s="70">
        <v>40.700000000000003</v>
      </c>
      <c r="F108" s="70">
        <v>40.700000000000003</v>
      </c>
      <c r="G108" s="11" t="s">
        <v>261</v>
      </c>
      <c r="H108" s="13">
        <v>4644.33</v>
      </c>
      <c r="I108" s="11" t="s">
        <v>984</v>
      </c>
    </row>
    <row r="109" spans="1:9" ht="25.5" x14ac:dyDescent="0.25">
      <c r="A109" s="122"/>
      <c r="B109" s="122"/>
      <c r="C109" s="11" t="s">
        <v>132</v>
      </c>
      <c r="D109" s="11" t="s">
        <v>133</v>
      </c>
      <c r="E109" s="70">
        <v>0.5</v>
      </c>
      <c r="F109" s="70">
        <v>0.5</v>
      </c>
      <c r="G109" s="11" t="s">
        <v>261</v>
      </c>
      <c r="H109" s="13">
        <v>90.24</v>
      </c>
      <c r="I109" s="11" t="s">
        <v>984</v>
      </c>
    </row>
    <row r="110" spans="1:9" ht="25.5" x14ac:dyDescent="0.25">
      <c r="A110" s="122"/>
      <c r="B110" s="122"/>
      <c r="C110" s="11" t="s">
        <v>147</v>
      </c>
      <c r="D110" s="11" t="s">
        <v>148</v>
      </c>
      <c r="E110" s="70">
        <v>23.46</v>
      </c>
      <c r="F110" s="70">
        <v>23.46</v>
      </c>
      <c r="G110" s="11" t="s">
        <v>261</v>
      </c>
      <c r="H110" s="13">
        <v>751.84</v>
      </c>
      <c r="I110" s="11" t="s">
        <v>984</v>
      </c>
    </row>
    <row r="111" spans="1:9" ht="25.5" x14ac:dyDescent="0.25">
      <c r="A111" s="122"/>
      <c r="B111" s="122"/>
      <c r="C111" s="11" t="s">
        <v>151</v>
      </c>
      <c r="D111" s="11" t="s">
        <v>152</v>
      </c>
      <c r="E111" s="70">
        <v>39.32</v>
      </c>
      <c r="F111" s="70">
        <v>39.32</v>
      </c>
      <c r="G111" s="11" t="s">
        <v>261</v>
      </c>
      <c r="H111" s="13">
        <v>4611.6400000000003</v>
      </c>
      <c r="I111" s="11" t="s">
        <v>984</v>
      </c>
    </row>
    <row r="112" spans="1:9" x14ac:dyDescent="0.25">
      <c r="A112" s="122"/>
      <c r="B112" s="123"/>
      <c r="C112" s="19"/>
      <c r="D112" s="16" t="s">
        <v>935</v>
      </c>
      <c r="E112" s="71">
        <v>103.98</v>
      </c>
      <c r="F112" s="71">
        <v>103.98</v>
      </c>
      <c r="G112" s="19"/>
      <c r="H112" s="18">
        <v>10098.049999999999</v>
      </c>
      <c r="I112" s="19"/>
    </row>
    <row r="113" spans="1:9" x14ac:dyDescent="0.25">
      <c r="A113" s="123"/>
      <c r="B113" s="19"/>
      <c r="C113" s="19"/>
      <c r="D113" s="16" t="s">
        <v>24</v>
      </c>
      <c r="E113" s="71">
        <v>936.28</v>
      </c>
      <c r="F113" s="71">
        <v>936.28</v>
      </c>
      <c r="G113" s="19"/>
      <c r="H113" s="18">
        <v>77203.42</v>
      </c>
      <c r="I113" s="19"/>
    </row>
    <row r="114" spans="1:9" x14ac:dyDescent="0.25">
      <c r="A114" s="121" t="s">
        <v>53</v>
      </c>
      <c r="B114" s="121" t="s">
        <v>54</v>
      </c>
      <c r="C114" s="11" t="s">
        <v>145</v>
      </c>
      <c r="D114" s="11" t="s">
        <v>146</v>
      </c>
      <c r="E114" s="70">
        <v>1</v>
      </c>
      <c r="F114" s="70">
        <v>1</v>
      </c>
      <c r="G114" s="11" t="s">
        <v>267</v>
      </c>
      <c r="H114" s="13">
        <v>1</v>
      </c>
      <c r="I114" s="11" t="s">
        <v>89</v>
      </c>
    </row>
    <row r="115" spans="1:9" x14ac:dyDescent="0.25">
      <c r="A115" s="122"/>
      <c r="B115" s="123"/>
      <c r="C115" s="19"/>
      <c r="D115" s="16" t="s">
        <v>935</v>
      </c>
      <c r="E115" s="71">
        <v>1</v>
      </c>
      <c r="F115" s="71">
        <v>1</v>
      </c>
      <c r="G115" s="19"/>
      <c r="H115" s="18">
        <v>1</v>
      </c>
      <c r="I115" s="19"/>
    </row>
    <row r="116" spans="1:9" x14ac:dyDescent="0.25">
      <c r="A116" s="122"/>
      <c r="B116" s="121" t="s">
        <v>55</v>
      </c>
      <c r="C116" s="11" t="s">
        <v>145</v>
      </c>
      <c r="D116" s="11" t="s">
        <v>146</v>
      </c>
      <c r="E116" s="70">
        <v>20</v>
      </c>
      <c r="F116" s="70">
        <v>20</v>
      </c>
      <c r="G116" s="11" t="s">
        <v>267</v>
      </c>
      <c r="H116" s="13">
        <v>2722</v>
      </c>
      <c r="I116" s="11" t="s">
        <v>985</v>
      </c>
    </row>
    <row r="117" spans="1:9" x14ac:dyDescent="0.25">
      <c r="A117" s="122"/>
      <c r="B117" s="123"/>
      <c r="C117" s="19"/>
      <c r="D117" s="16" t="s">
        <v>935</v>
      </c>
      <c r="E117" s="71">
        <v>20</v>
      </c>
      <c r="F117" s="71">
        <v>20</v>
      </c>
      <c r="G117" s="19"/>
      <c r="H117" s="18">
        <v>2722</v>
      </c>
      <c r="I117" s="19"/>
    </row>
    <row r="118" spans="1:9" x14ac:dyDescent="0.25">
      <c r="A118" s="122"/>
      <c r="B118" s="121" t="s">
        <v>56</v>
      </c>
      <c r="C118" s="11" t="s">
        <v>145</v>
      </c>
      <c r="D118" s="11" t="s">
        <v>146</v>
      </c>
      <c r="E118" s="70">
        <v>1</v>
      </c>
      <c r="F118" s="70">
        <v>1</v>
      </c>
      <c r="G118" s="11" t="s">
        <v>89</v>
      </c>
      <c r="H118" s="13">
        <v>1</v>
      </c>
      <c r="I118" s="11" t="s">
        <v>89</v>
      </c>
    </row>
    <row r="119" spans="1:9" x14ac:dyDescent="0.25">
      <c r="A119" s="122"/>
      <c r="B119" s="123"/>
      <c r="C119" s="19"/>
      <c r="D119" s="16" t="s">
        <v>935</v>
      </c>
      <c r="E119" s="71">
        <v>1</v>
      </c>
      <c r="F119" s="71">
        <v>1</v>
      </c>
      <c r="G119" s="19"/>
      <c r="H119" s="18">
        <v>1</v>
      </c>
      <c r="I119" s="19"/>
    </row>
    <row r="120" spans="1:9" x14ac:dyDescent="0.25">
      <c r="A120" s="122"/>
      <c r="B120" s="121" t="s">
        <v>57</v>
      </c>
      <c r="C120" s="11" t="s">
        <v>145</v>
      </c>
      <c r="D120" s="11" t="s">
        <v>146</v>
      </c>
      <c r="E120" s="70">
        <v>16</v>
      </c>
      <c r="F120" s="70">
        <v>16</v>
      </c>
      <c r="G120" s="11" t="s">
        <v>267</v>
      </c>
      <c r="H120" s="13">
        <v>1344</v>
      </c>
      <c r="I120" s="11" t="s">
        <v>263</v>
      </c>
    </row>
    <row r="121" spans="1:9" x14ac:dyDescent="0.25">
      <c r="A121" s="122"/>
      <c r="B121" s="123"/>
      <c r="C121" s="19"/>
      <c r="D121" s="16" t="s">
        <v>935</v>
      </c>
      <c r="E121" s="71">
        <v>16</v>
      </c>
      <c r="F121" s="71">
        <v>16</v>
      </c>
      <c r="G121" s="19"/>
      <c r="H121" s="18">
        <v>1344</v>
      </c>
      <c r="I121" s="19"/>
    </row>
    <row r="122" spans="1:9" x14ac:dyDescent="0.25">
      <c r="A122" s="122"/>
      <c r="B122" s="121" t="s">
        <v>58</v>
      </c>
      <c r="C122" s="11" t="s">
        <v>145</v>
      </c>
      <c r="D122" s="11" t="s">
        <v>146</v>
      </c>
      <c r="E122" s="70">
        <v>1</v>
      </c>
      <c r="F122" s="70">
        <v>1</v>
      </c>
      <c r="G122" s="11" t="s">
        <v>89</v>
      </c>
      <c r="H122" s="13">
        <v>1</v>
      </c>
      <c r="I122" s="11" t="s">
        <v>89</v>
      </c>
    </row>
    <row r="123" spans="1:9" x14ac:dyDescent="0.25">
      <c r="A123" s="122"/>
      <c r="B123" s="123"/>
      <c r="C123" s="19"/>
      <c r="D123" s="16" t="s">
        <v>935</v>
      </c>
      <c r="E123" s="71">
        <v>1</v>
      </c>
      <c r="F123" s="71">
        <v>1</v>
      </c>
      <c r="G123" s="19"/>
      <c r="H123" s="18">
        <v>1</v>
      </c>
      <c r="I123" s="19"/>
    </row>
    <row r="124" spans="1:9" x14ac:dyDescent="0.25">
      <c r="A124" s="122"/>
      <c r="B124" s="121" t="s">
        <v>59</v>
      </c>
      <c r="C124" s="11" t="s">
        <v>145</v>
      </c>
      <c r="D124" s="11" t="s">
        <v>146</v>
      </c>
      <c r="E124" s="70">
        <v>612.22</v>
      </c>
      <c r="F124" s="70">
        <v>612.22</v>
      </c>
      <c r="G124" s="11" t="s">
        <v>242</v>
      </c>
      <c r="H124" s="13">
        <v>35784.26</v>
      </c>
      <c r="I124" s="11" t="s">
        <v>264</v>
      </c>
    </row>
    <row r="125" spans="1:9" x14ac:dyDescent="0.25">
      <c r="A125" s="122"/>
      <c r="B125" s="123"/>
      <c r="C125" s="19"/>
      <c r="D125" s="16" t="s">
        <v>935</v>
      </c>
      <c r="E125" s="71">
        <v>612.22</v>
      </c>
      <c r="F125" s="71">
        <v>612.22</v>
      </c>
      <c r="G125" s="19"/>
      <c r="H125" s="18">
        <v>35784.26</v>
      </c>
      <c r="I125" s="19"/>
    </row>
    <row r="126" spans="1:9" ht="25.5" x14ac:dyDescent="0.25">
      <c r="A126" s="122"/>
      <c r="B126" s="121" t="s">
        <v>60</v>
      </c>
      <c r="C126" s="11" t="s">
        <v>145</v>
      </c>
      <c r="D126" s="11" t="s">
        <v>146</v>
      </c>
      <c r="E126" s="70">
        <v>37.049999999999997</v>
      </c>
      <c r="F126" s="70">
        <v>37.049999999999997</v>
      </c>
      <c r="G126" s="11" t="s">
        <v>250</v>
      </c>
      <c r="H126" s="13">
        <v>4638</v>
      </c>
      <c r="I126" s="11" t="s">
        <v>986</v>
      </c>
    </row>
    <row r="127" spans="1:9" x14ac:dyDescent="0.25">
      <c r="A127" s="122"/>
      <c r="B127" s="123"/>
      <c r="C127" s="19"/>
      <c r="D127" s="16" t="s">
        <v>935</v>
      </c>
      <c r="E127" s="71">
        <v>37.049999999999997</v>
      </c>
      <c r="F127" s="71">
        <v>37.049999999999997</v>
      </c>
      <c r="G127" s="19"/>
      <c r="H127" s="18">
        <v>4638</v>
      </c>
      <c r="I127" s="19"/>
    </row>
    <row r="128" spans="1:9" x14ac:dyDescent="0.25">
      <c r="A128" s="123"/>
      <c r="B128" s="19"/>
      <c r="C128" s="19"/>
      <c r="D128" s="16" t="s">
        <v>24</v>
      </c>
      <c r="E128" s="71">
        <v>688.27</v>
      </c>
      <c r="F128" s="71">
        <v>688.27</v>
      </c>
      <c r="G128" s="19"/>
      <c r="H128" s="18">
        <v>44491.26</v>
      </c>
      <c r="I128" s="19"/>
    </row>
    <row r="129" spans="1:9" ht="25.5" x14ac:dyDescent="0.25">
      <c r="A129" s="121" t="s">
        <v>61</v>
      </c>
      <c r="B129" s="121" t="s">
        <v>62</v>
      </c>
      <c r="C129" s="11" t="s">
        <v>124</v>
      </c>
      <c r="D129" s="11" t="s">
        <v>125</v>
      </c>
      <c r="E129" s="70">
        <v>33.695</v>
      </c>
      <c r="F129" s="70">
        <v>33.695</v>
      </c>
      <c r="G129" s="11" t="s">
        <v>240</v>
      </c>
      <c r="H129" s="13">
        <v>2904.6</v>
      </c>
      <c r="I129" s="11" t="s">
        <v>987</v>
      </c>
    </row>
    <row r="130" spans="1:9" ht="25.5" x14ac:dyDescent="0.25">
      <c r="A130" s="122"/>
      <c r="B130" s="122"/>
      <c r="C130" s="11" t="s">
        <v>132</v>
      </c>
      <c r="D130" s="11" t="s">
        <v>133</v>
      </c>
      <c r="E130" s="70">
        <v>62.8</v>
      </c>
      <c r="F130" s="70">
        <v>62.8</v>
      </c>
      <c r="G130" s="11" t="s">
        <v>988</v>
      </c>
      <c r="H130" s="13">
        <v>15198</v>
      </c>
      <c r="I130" s="11" t="s">
        <v>806</v>
      </c>
    </row>
    <row r="131" spans="1:9" x14ac:dyDescent="0.25">
      <c r="A131" s="122"/>
      <c r="B131" s="123"/>
      <c r="C131" s="19"/>
      <c r="D131" s="16" t="s">
        <v>935</v>
      </c>
      <c r="E131" s="71">
        <v>96.495000000000005</v>
      </c>
      <c r="F131" s="71">
        <v>96.495000000000005</v>
      </c>
      <c r="G131" s="19"/>
      <c r="H131" s="18">
        <v>18102.599999999999</v>
      </c>
      <c r="I131" s="19"/>
    </row>
    <row r="132" spans="1:9" x14ac:dyDescent="0.25">
      <c r="A132" s="122"/>
      <c r="B132" s="121" t="s">
        <v>63</v>
      </c>
      <c r="C132" s="11" t="s">
        <v>151</v>
      </c>
      <c r="D132" s="11" t="s">
        <v>152</v>
      </c>
      <c r="E132" s="70">
        <v>1E-3</v>
      </c>
      <c r="F132" s="70">
        <v>1E-3</v>
      </c>
      <c r="G132" s="11" t="s">
        <v>989</v>
      </c>
      <c r="H132" s="13">
        <v>1</v>
      </c>
      <c r="I132" s="11" t="s">
        <v>989</v>
      </c>
    </row>
    <row r="133" spans="1:9" x14ac:dyDescent="0.25">
      <c r="A133" s="122"/>
      <c r="B133" s="123"/>
      <c r="C133" s="19"/>
      <c r="D133" s="16" t="s">
        <v>935</v>
      </c>
      <c r="E133" s="71">
        <v>1E-3</v>
      </c>
      <c r="F133" s="71">
        <v>1E-3</v>
      </c>
      <c r="G133" s="19"/>
      <c r="H133" s="18">
        <v>1</v>
      </c>
      <c r="I133" s="19"/>
    </row>
    <row r="134" spans="1:9" ht="25.5" x14ac:dyDescent="0.25">
      <c r="A134" s="122"/>
      <c r="B134" s="121" t="s">
        <v>64</v>
      </c>
      <c r="C134" s="11" t="s">
        <v>124</v>
      </c>
      <c r="D134" s="11" t="s">
        <v>125</v>
      </c>
      <c r="E134" s="70">
        <v>39.729999999999997</v>
      </c>
      <c r="F134" s="70">
        <v>39.729999999999997</v>
      </c>
      <c r="G134" s="11" t="s">
        <v>250</v>
      </c>
      <c r="H134" s="13">
        <v>4982</v>
      </c>
      <c r="I134" s="11" t="s">
        <v>990</v>
      </c>
    </row>
    <row r="135" spans="1:9" x14ac:dyDescent="0.25">
      <c r="A135" s="122"/>
      <c r="B135" s="123"/>
      <c r="C135" s="19"/>
      <c r="D135" s="16" t="s">
        <v>935</v>
      </c>
      <c r="E135" s="71">
        <v>39.729999999999997</v>
      </c>
      <c r="F135" s="71">
        <v>39.729999999999997</v>
      </c>
      <c r="G135" s="19"/>
      <c r="H135" s="18">
        <v>4982</v>
      </c>
      <c r="I135" s="19"/>
    </row>
    <row r="136" spans="1:9" ht="25.5" x14ac:dyDescent="0.25">
      <c r="A136" s="122"/>
      <c r="B136" s="121" t="s">
        <v>65</v>
      </c>
      <c r="C136" s="11" t="s">
        <v>149</v>
      </c>
      <c r="D136" s="11" t="s">
        <v>150</v>
      </c>
      <c r="E136" s="70">
        <v>137.1</v>
      </c>
      <c r="F136" s="70">
        <v>137.1</v>
      </c>
      <c r="G136" s="11" t="s">
        <v>991</v>
      </c>
      <c r="H136" s="13">
        <v>8930</v>
      </c>
      <c r="I136" s="11" t="s">
        <v>992</v>
      </c>
    </row>
    <row r="137" spans="1:9" x14ac:dyDescent="0.25">
      <c r="A137" s="122"/>
      <c r="B137" s="123"/>
      <c r="C137" s="19"/>
      <c r="D137" s="16" t="s">
        <v>935</v>
      </c>
      <c r="E137" s="71">
        <v>137.1</v>
      </c>
      <c r="F137" s="71">
        <v>137.1</v>
      </c>
      <c r="G137" s="19"/>
      <c r="H137" s="18">
        <v>8930</v>
      </c>
      <c r="I137" s="19"/>
    </row>
    <row r="138" spans="1:9" x14ac:dyDescent="0.25">
      <c r="A138" s="123"/>
      <c r="B138" s="19"/>
      <c r="C138" s="19"/>
      <c r="D138" s="16" t="s">
        <v>24</v>
      </c>
      <c r="E138" s="71">
        <v>273.32600000000002</v>
      </c>
      <c r="F138" s="71">
        <v>273.32600000000002</v>
      </c>
      <c r="G138" s="19"/>
      <c r="H138" s="18">
        <v>32015.599999999999</v>
      </c>
      <c r="I138" s="19"/>
    </row>
    <row r="139" spans="1:9" x14ac:dyDescent="0.25">
      <c r="A139" s="121" t="s">
        <v>66</v>
      </c>
      <c r="B139" s="121" t="s">
        <v>67</v>
      </c>
      <c r="C139" s="11" t="s">
        <v>124</v>
      </c>
      <c r="D139" s="11" t="s">
        <v>125</v>
      </c>
      <c r="E139" s="70">
        <v>21.74</v>
      </c>
      <c r="F139" s="70">
        <v>21.74</v>
      </c>
      <c r="G139" s="11" t="s">
        <v>242</v>
      </c>
      <c r="H139" s="13">
        <v>1656.72</v>
      </c>
      <c r="I139" s="11" t="s">
        <v>411</v>
      </c>
    </row>
    <row r="140" spans="1:9" ht="25.5" x14ac:dyDescent="0.25">
      <c r="A140" s="122"/>
      <c r="B140" s="122"/>
      <c r="C140" s="11" t="s">
        <v>134</v>
      </c>
      <c r="D140" s="11" t="s">
        <v>135</v>
      </c>
      <c r="E140" s="70">
        <v>14.76</v>
      </c>
      <c r="F140" s="70">
        <v>14.76</v>
      </c>
      <c r="G140" s="11" t="s">
        <v>242</v>
      </c>
      <c r="H140" s="13">
        <v>1124.8</v>
      </c>
      <c r="I140" s="11" t="s">
        <v>411</v>
      </c>
    </row>
    <row r="141" spans="1:9" ht="25.5" x14ac:dyDescent="0.25">
      <c r="A141" s="122"/>
      <c r="B141" s="122"/>
      <c r="C141" s="11" t="s">
        <v>138</v>
      </c>
      <c r="D141" s="11" t="s">
        <v>139</v>
      </c>
      <c r="E141" s="70">
        <v>7.5380000000000003</v>
      </c>
      <c r="F141" s="70">
        <v>7.5380000000000003</v>
      </c>
      <c r="G141" s="11" t="s">
        <v>242</v>
      </c>
      <c r="H141" s="13">
        <v>574.44000000000005</v>
      </c>
      <c r="I141" s="11" t="s">
        <v>411</v>
      </c>
    </row>
    <row r="142" spans="1:9" x14ac:dyDescent="0.25">
      <c r="A142" s="122"/>
      <c r="B142" s="122"/>
      <c r="C142" s="11" t="s">
        <v>141</v>
      </c>
      <c r="D142" s="11" t="s">
        <v>142</v>
      </c>
      <c r="E142" s="70">
        <v>22.76</v>
      </c>
      <c r="F142" s="70">
        <v>22.76</v>
      </c>
      <c r="G142" s="11" t="s">
        <v>242</v>
      </c>
      <c r="H142" s="13">
        <v>1734.44</v>
      </c>
      <c r="I142" s="11" t="s">
        <v>411</v>
      </c>
    </row>
    <row r="143" spans="1:9" x14ac:dyDescent="0.25">
      <c r="A143" s="122"/>
      <c r="B143" s="122"/>
      <c r="C143" s="11" t="s">
        <v>151</v>
      </c>
      <c r="D143" s="11" t="s">
        <v>152</v>
      </c>
      <c r="E143" s="70">
        <v>32.08</v>
      </c>
      <c r="F143" s="70">
        <v>32.08</v>
      </c>
      <c r="G143" s="11" t="s">
        <v>242</v>
      </c>
      <c r="H143" s="13">
        <v>2444.6799999999998</v>
      </c>
      <c r="I143" s="11" t="s">
        <v>411</v>
      </c>
    </row>
    <row r="144" spans="1:9" x14ac:dyDescent="0.25">
      <c r="A144" s="122"/>
      <c r="B144" s="123"/>
      <c r="C144" s="19"/>
      <c r="D144" s="16" t="s">
        <v>935</v>
      </c>
      <c r="E144" s="71">
        <v>98.878</v>
      </c>
      <c r="F144" s="71">
        <v>98.878</v>
      </c>
      <c r="G144" s="19"/>
      <c r="H144" s="18">
        <v>7535.08</v>
      </c>
      <c r="I144" s="19"/>
    </row>
    <row r="145" spans="1:9" ht="25.5" x14ac:dyDescent="0.25">
      <c r="A145" s="122"/>
      <c r="B145" s="121" t="s">
        <v>68</v>
      </c>
      <c r="C145" s="11" t="s">
        <v>128</v>
      </c>
      <c r="D145" s="11" t="s">
        <v>129</v>
      </c>
      <c r="E145" s="70">
        <v>23.4</v>
      </c>
      <c r="F145" s="70">
        <v>23.4</v>
      </c>
      <c r="G145" s="11" t="s">
        <v>254</v>
      </c>
      <c r="H145" s="13">
        <v>5092.16</v>
      </c>
      <c r="I145" s="11" t="s">
        <v>239</v>
      </c>
    </row>
    <row r="146" spans="1:9" ht="25.5" x14ac:dyDescent="0.25">
      <c r="A146" s="122"/>
      <c r="B146" s="122"/>
      <c r="C146" s="11" t="s">
        <v>134</v>
      </c>
      <c r="D146" s="11" t="s">
        <v>135</v>
      </c>
      <c r="E146" s="70">
        <v>564.80999999999995</v>
      </c>
      <c r="F146" s="70">
        <v>564.80999999999995</v>
      </c>
      <c r="G146" s="11" t="s">
        <v>993</v>
      </c>
      <c r="H146" s="13">
        <v>9362.4</v>
      </c>
      <c r="I146" s="11" t="s">
        <v>994</v>
      </c>
    </row>
    <row r="147" spans="1:9" ht="25.5" x14ac:dyDescent="0.25">
      <c r="A147" s="122"/>
      <c r="B147" s="122"/>
      <c r="C147" s="11" t="s">
        <v>151</v>
      </c>
      <c r="D147" s="11" t="s">
        <v>152</v>
      </c>
      <c r="E147" s="70">
        <v>27.8</v>
      </c>
      <c r="F147" s="70">
        <v>27.8</v>
      </c>
      <c r="G147" s="11" t="s">
        <v>254</v>
      </c>
      <c r="H147" s="13">
        <v>6845.33</v>
      </c>
      <c r="I147" s="11" t="s">
        <v>239</v>
      </c>
    </row>
    <row r="148" spans="1:9" x14ac:dyDescent="0.25">
      <c r="A148" s="122"/>
      <c r="B148" s="123"/>
      <c r="C148" s="19"/>
      <c r="D148" s="16" t="s">
        <v>935</v>
      </c>
      <c r="E148" s="71">
        <v>616.01</v>
      </c>
      <c r="F148" s="71">
        <v>616.01</v>
      </c>
      <c r="G148" s="19"/>
      <c r="H148" s="18">
        <v>21299.89</v>
      </c>
      <c r="I148" s="19"/>
    </row>
    <row r="149" spans="1:9" ht="25.5" x14ac:dyDescent="0.25">
      <c r="A149" s="122"/>
      <c r="B149" s="121" t="s">
        <v>69</v>
      </c>
      <c r="C149" s="11" t="s">
        <v>132</v>
      </c>
      <c r="D149" s="11" t="s">
        <v>133</v>
      </c>
      <c r="E149" s="70">
        <v>7.36</v>
      </c>
      <c r="F149" s="70">
        <v>7.36</v>
      </c>
      <c r="G149" s="11" t="s">
        <v>995</v>
      </c>
      <c r="H149" s="13">
        <v>786</v>
      </c>
      <c r="I149" s="11" t="s">
        <v>996</v>
      </c>
    </row>
    <row r="150" spans="1:9" x14ac:dyDescent="0.25">
      <c r="A150" s="122"/>
      <c r="B150" s="123"/>
      <c r="C150" s="19"/>
      <c r="D150" s="16" t="s">
        <v>935</v>
      </c>
      <c r="E150" s="71">
        <v>7.36</v>
      </c>
      <c r="F150" s="71">
        <v>7.36</v>
      </c>
      <c r="G150" s="19"/>
      <c r="H150" s="18">
        <v>786</v>
      </c>
      <c r="I150" s="19"/>
    </row>
    <row r="151" spans="1:9" ht="25.5" x14ac:dyDescent="0.25">
      <c r="A151" s="122"/>
      <c r="B151" s="121" t="s">
        <v>70</v>
      </c>
      <c r="C151" s="11" t="s">
        <v>124</v>
      </c>
      <c r="D151" s="11" t="s">
        <v>125</v>
      </c>
      <c r="E151" s="70">
        <v>19</v>
      </c>
      <c r="F151" s="70">
        <v>19</v>
      </c>
      <c r="G151" s="11" t="s">
        <v>997</v>
      </c>
      <c r="H151" s="13">
        <v>1752.06</v>
      </c>
      <c r="I151" s="11" t="s">
        <v>998</v>
      </c>
    </row>
    <row r="152" spans="1:9" ht="25.5" x14ac:dyDescent="0.25">
      <c r="A152" s="122"/>
      <c r="B152" s="122"/>
      <c r="C152" s="11" t="s">
        <v>143</v>
      </c>
      <c r="D152" s="11" t="s">
        <v>144</v>
      </c>
      <c r="E152" s="70">
        <v>90</v>
      </c>
      <c r="F152" s="70">
        <v>90</v>
      </c>
      <c r="G152" s="11" t="s">
        <v>997</v>
      </c>
      <c r="H152" s="13">
        <v>8299.25</v>
      </c>
      <c r="I152" s="11" t="s">
        <v>1025</v>
      </c>
    </row>
    <row r="153" spans="1:9" ht="25.5" x14ac:dyDescent="0.25">
      <c r="A153" s="122"/>
      <c r="B153" s="122"/>
      <c r="C153" s="11" t="s">
        <v>147</v>
      </c>
      <c r="D153" s="11" t="s">
        <v>148</v>
      </c>
      <c r="E153" s="70">
        <v>64</v>
      </c>
      <c r="F153" s="70">
        <v>64</v>
      </c>
      <c r="G153" s="11" t="s">
        <v>997</v>
      </c>
      <c r="H153" s="13">
        <v>5901.69</v>
      </c>
      <c r="I153" s="11" t="s">
        <v>1024</v>
      </c>
    </row>
    <row r="154" spans="1:9" ht="19.5" customHeight="1" x14ac:dyDescent="0.25">
      <c r="A154" s="122"/>
      <c r="B154" s="123"/>
      <c r="C154" s="19"/>
      <c r="D154" s="16" t="s">
        <v>935</v>
      </c>
      <c r="E154" s="71">
        <v>173</v>
      </c>
      <c r="F154" s="71">
        <v>173</v>
      </c>
      <c r="G154" s="19"/>
      <c r="H154" s="18">
        <v>15953</v>
      </c>
      <c r="I154" s="19"/>
    </row>
    <row r="155" spans="1:9" ht="18" customHeight="1" x14ac:dyDescent="0.25">
      <c r="A155" s="123"/>
      <c r="B155" s="19"/>
      <c r="C155" s="19"/>
      <c r="D155" s="16" t="s">
        <v>24</v>
      </c>
      <c r="E155" s="71">
        <v>895.24800000000005</v>
      </c>
      <c r="F155" s="71">
        <v>895.24800000000005</v>
      </c>
      <c r="G155" s="19"/>
      <c r="H155" s="18">
        <v>45573.97</v>
      </c>
      <c r="I155" s="19"/>
    </row>
    <row r="156" spans="1:9" x14ac:dyDescent="0.25">
      <c r="A156" s="121" t="s">
        <v>71</v>
      </c>
      <c r="B156" s="121" t="s">
        <v>72</v>
      </c>
      <c r="C156" s="11" t="s">
        <v>147</v>
      </c>
      <c r="D156" s="11" t="s">
        <v>148</v>
      </c>
      <c r="E156" s="70">
        <v>33.86</v>
      </c>
      <c r="F156" s="70">
        <v>33.86</v>
      </c>
      <c r="G156" s="11" t="s">
        <v>1022</v>
      </c>
      <c r="H156" s="13">
        <v>399</v>
      </c>
      <c r="I156" s="11" t="s">
        <v>1023</v>
      </c>
    </row>
    <row r="157" spans="1:9" ht="18.75" customHeight="1" x14ac:dyDescent="0.25">
      <c r="A157" s="122"/>
      <c r="B157" s="123"/>
      <c r="C157" s="19"/>
      <c r="D157" s="16" t="s">
        <v>935</v>
      </c>
      <c r="E157" s="71">
        <v>33.86</v>
      </c>
      <c r="F157" s="71">
        <v>33.86</v>
      </c>
      <c r="G157" s="19"/>
      <c r="H157" s="18">
        <v>399</v>
      </c>
      <c r="I157" s="19"/>
    </row>
    <row r="158" spans="1:9" x14ac:dyDescent="0.25">
      <c r="A158" s="122"/>
      <c r="B158" s="121" t="s">
        <v>73</v>
      </c>
      <c r="C158" s="11" t="s">
        <v>147</v>
      </c>
      <c r="D158" s="11" t="s">
        <v>148</v>
      </c>
      <c r="E158" s="70">
        <v>1.5</v>
      </c>
      <c r="F158" s="70">
        <v>1.5</v>
      </c>
      <c r="G158" s="11" t="s">
        <v>999</v>
      </c>
      <c r="H158" s="13">
        <v>523</v>
      </c>
      <c r="I158" s="11" t="s">
        <v>268</v>
      </c>
    </row>
    <row r="159" spans="1:9" x14ac:dyDescent="0.25">
      <c r="A159" s="122"/>
      <c r="B159" s="122"/>
      <c r="C159" s="11" t="s">
        <v>151</v>
      </c>
      <c r="D159" s="11" t="s">
        <v>152</v>
      </c>
      <c r="E159" s="70">
        <v>5.9</v>
      </c>
      <c r="F159" s="70">
        <v>5.9</v>
      </c>
      <c r="G159" s="11" t="s">
        <v>999</v>
      </c>
      <c r="H159" s="13">
        <v>1309</v>
      </c>
      <c r="I159" s="11" t="s">
        <v>89</v>
      </c>
    </row>
    <row r="160" spans="1:9" ht="19.5" customHeight="1" x14ac:dyDescent="0.25">
      <c r="A160" s="122"/>
      <c r="B160" s="123"/>
      <c r="C160" s="19"/>
      <c r="D160" s="16" t="s">
        <v>935</v>
      </c>
      <c r="E160" s="71">
        <v>7.4</v>
      </c>
      <c r="F160" s="71">
        <v>7.4</v>
      </c>
      <c r="G160" s="19"/>
      <c r="H160" s="18">
        <v>1832</v>
      </c>
      <c r="I160" s="19"/>
    </row>
    <row r="161" spans="1:9" x14ac:dyDescent="0.25">
      <c r="A161" s="122"/>
      <c r="B161" s="121" t="s">
        <v>74</v>
      </c>
      <c r="C161" s="11" t="s">
        <v>124</v>
      </c>
      <c r="D161" s="11" t="s">
        <v>125</v>
      </c>
      <c r="E161" s="70">
        <v>5.47</v>
      </c>
      <c r="F161" s="70">
        <v>5.47</v>
      </c>
      <c r="G161" s="11" t="s">
        <v>1000</v>
      </c>
      <c r="H161" s="13">
        <v>1500</v>
      </c>
      <c r="I161" s="11" t="s">
        <v>269</v>
      </c>
    </row>
    <row r="162" spans="1:9" x14ac:dyDescent="0.25">
      <c r="A162" s="122"/>
      <c r="B162" s="122"/>
      <c r="C162" s="11" t="s">
        <v>151</v>
      </c>
      <c r="D162" s="11" t="s">
        <v>152</v>
      </c>
      <c r="E162" s="70">
        <v>5.22</v>
      </c>
      <c r="F162" s="70">
        <v>5.22</v>
      </c>
      <c r="G162" s="11" t="s">
        <v>242</v>
      </c>
      <c r="H162" s="13">
        <v>1500</v>
      </c>
      <c r="I162" s="11" t="s">
        <v>269</v>
      </c>
    </row>
    <row r="163" spans="1:9" ht="21" customHeight="1" x14ac:dyDescent="0.25">
      <c r="A163" s="122"/>
      <c r="B163" s="123"/>
      <c r="C163" s="19"/>
      <c r="D163" s="16" t="s">
        <v>935</v>
      </c>
      <c r="E163" s="71">
        <v>10.69</v>
      </c>
      <c r="F163" s="71">
        <v>10.69</v>
      </c>
      <c r="G163" s="19"/>
      <c r="H163" s="18">
        <v>3000</v>
      </c>
      <c r="I163" s="19"/>
    </row>
    <row r="164" spans="1:9" ht="25.5" x14ac:dyDescent="0.25">
      <c r="A164" s="122"/>
      <c r="B164" s="121" t="s">
        <v>75</v>
      </c>
      <c r="C164" s="11" t="s">
        <v>145</v>
      </c>
      <c r="D164" s="11" t="s">
        <v>146</v>
      </c>
      <c r="E164" s="70">
        <v>92.346999999999994</v>
      </c>
      <c r="F164" s="70">
        <v>92.346999999999994</v>
      </c>
      <c r="G164" s="11" t="s">
        <v>240</v>
      </c>
      <c r="H164" s="13">
        <v>9905.01</v>
      </c>
      <c r="I164" s="11" t="s">
        <v>270</v>
      </c>
    </row>
    <row r="165" spans="1:9" ht="25.5" x14ac:dyDescent="0.25">
      <c r="A165" s="122"/>
      <c r="B165" s="122"/>
      <c r="C165" s="11" t="s">
        <v>147</v>
      </c>
      <c r="D165" s="11" t="s">
        <v>148</v>
      </c>
      <c r="E165" s="70">
        <v>5.5</v>
      </c>
      <c r="F165" s="70">
        <v>5.5</v>
      </c>
      <c r="G165" s="11" t="s">
        <v>240</v>
      </c>
      <c r="H165" s="13">
        <v>2758.2</v>
      </c>
      <c r="I165" s="11" t="s">
        <v>1001</v>
      </c>
    </row>
    <row r="166" spans="1:9" ht="21" customHeight="1" x14ac:dyDescent="0.25">
      <c r="A166" s="122"/>
      <c r="B166" s="123"/>
      <c r="C166" s="19"/>
      <c r="D166" s="16" t="s">
        <v>935</v>
      </c>
      <c r="E166" s="71">
        <v>97.846999999999994</v>
      </c>
      <c r="F166" s="71">
        <v>97.846999999999994</v>
      </c>
      <c r="G166" s="19"/>
      <c r="H166" s="18">
        <v>12663.21</v>
      </c>
      <c r="I166" s="19"/>
    </row>
    <row r="167" spans="1:9" ht="25.5" x14ac:dyDescent="0.25">
      <c r="A167" s="122"/>
      <c r="B167" s="121" t="s">
        <v>76</v>
      </c>
      <c r="C167" s="11" t="s">
        <v>124</v>
      </c>
      <c r="D167" s="11" t="s">
        <v>125</v>
      </c>
      <c r="E167" s="70">
        <v>8.2200000000000006</v>
      </c>
      <c r="F167" s="70">
        <v>8.2200000000000006</v>
      </c>
      <c r="G167" s="11" t="s">
        <v>1002</v>
      </c>
      <c r="H167" s="13">
        <v>835.48</v>
      </c>
      <c r="I167" s="11" t="s">
        <v>271</v>
      </c>
    </row>
    <row r="168" spans="1:9" ht="25.5" x14ac:dyDescent="0.25">
      <c r="A168" s="122"/>
      <c r="B168" s="122"/>
      <c r="C168" s="11" t="s">
        <v>1003</v>
      </c>
      <c r="D168" s="11" t="s">
        <v>1004</v>
      </c>
      <c r="E168" s="70">
        <v>13.86</v>
      </c>
      <c r="F168" s="70">
        <v>13.86</v>
      </c>
      <c r="G168" s="11" t="s">
        <v>1002</v>
      </c>
      <c r="H168" s="13">
        <v>1154.78</v>
      </c>
      <c r="I168" s="11" t="s">
        <v>1005</v>
      </c>
    </row>
    <row r="169" spans="1:9" ht="25.5" x14ac:dyDescent="0.25">
      <c r="A169" s="122"/>
      <c r="B169" s="122"/>
      <c r="C169" s="11" t="s">
        <v>128</v>
      </c>
      <c r="D169" s="11" t="s">
        <v>129</v>
      </c>
      <c r="E169" s="70">
        <v>98.3</v>
      </c>
      <c r="F169" s="70">
        <v>98.3</v>
      </c>
      <c r="G169" s="11" t="s">
        <v>1002</v>
      </c>
      <c r="H169" s="13">
        <v>8190.06</v>
      </c>
      <c r="I169" s="11" t="s">
        <v>1005</v>
      </c>
    </row>
    <row r="170" spans="1:9" ht="25.5" x14ac:dyDescent="0.25">
      <c r="A170" s="122"/>
      <c r="B170" s="122"/>
      <c r="C170" s="11" t="s">
        <v>130</v>
      </c>
      <c r="D170" s="11" t="s">
        <v>131</v>
      </c>
      <c r="E170" s="70">
        <v>8.64</v>
      </c>
      <c r="F170" s="70">
        <v>8.64</v>
      </c>
      <c r="G170" s="11" t="s">
        <v>1002</v>
      </c>
      <c r="H170" s="13">
        <v>719.86</v>
      </c>
      <c r="I170" s="11" t="s">
        <v>1005</v>
      </c>
    </row>
    <row r="171" spans="1:9" ht="20.25" customHeight="1" x14ac:dyDescent="0.25">
      <c r="A171" s="122"/>
      <c r="B171" s="123"/>
      <c r="C171" s="19"/>
      <c r="D171" s="16" t="s">
        <v>935</v>
      </c>
      <c r="E171" s="71">
        <v>129.02000000000001</v>
      </c>
      <c r="F171" s="71">
        <v>129.02000000000001</v>
      </c>
      <c r="G171" s="19"/>
      <c r="H171" s="18">
        <v>10900.18</v>
      </c>
      <c r="I171" s="19"/>
    </row>
    <row r="172" spans="1:9" x14ac:dyDescent="0.25">
      <c r="A172" s="122"/>
      <c r="B172" s="121" t="s">
        <v>77</v>
      </c>
      <c r="C172" s="11" t="s">
        <v>124</v>
      </c>
      <c r="D172" s="11" t="s">
        <v>125</v>
      </c>
      <c r="E172" s="70">
        <v>67</v>
      </c>
      <c r="F172" s="70">
        <v>67</v>
      </c>
      <c r="G172" s="11" t="s">
        <v>260</v>
      </c>
      <c r="H172" s="13">
        <v>8000</v>
      </c>
      <c r="I172" s="11" t="s">
        <v>272</v>
      </c>
    </row>
    <row r="173" spans="1:9" x14ac:dyDescent="0.25">
      <c r="A173" s="122"/>
      <c r="B173" s="122"/>
      <c r="C173" s="11" t="s">
        <v>147</v>
      </c>
      <c r="D173" s="11" t="s">
        <v>148</v>
      </c>
      <c r="E173" s="70">
        <v>148</v>
      </c>
      <c r="F173" s="70">
        <v>148</v>
      </c>
      <c r="G173" s="11" t="s">
        <v>260</v>
      </c>
      <c r="H173" s="13">
        <v>28400</v>
      </c>
      <c r="I173" s="11" t="s">
        <v>272</v>
      </c>
    </row>
    <row r="174" spans="1:9" ht="20.25" customHeight="1" x14ac:dyDescent="0.25">
      <c r="A174" s="122"/>
      <c r="B174" s="123"/>
      <c r="C174" s="19"/>
      <c r="D174" s="16" t="s">
        <v>935</v>
      </c>
      <c r="E174" s="71">
        <v>215</v>
      </c>
      <c r="F174" s="71">
        <v>215</v>
      </c>
      <c r="G174" s="19"/>
      <c r="H174" s="18">
        <v>36400</v>
      </c>
      <c r="I174" s="19"/>
    </row>
    <row r="175" spans="1:9" ht="20.25" customHeight="1" x14ac:dyDescent="0.25">
      <c r="A175" s="123"/>
      <c r="B175" s="19"/>
      <c r="C175" s="19"/>
      <c r="D175" s="16" t="s">
        <v>24</v>
      </c>
      <c r="E175" s="71">
        <v>493.81700000000001</v>
      </c>
      <c r="F175" s="71">
        <v>493.81700000000001</v>
      </c>
      <c r="G175" s="19"/>
      <c r="H175" s="18">
        <v>65194.39</v>
      </c>
      <c r="I175" s="19"/>
    </row>
    <row r="176" spans="1:9" ht="25.5" x14ac:dyDescent="0.25">
      <c r="A176" s="121" t="s">
        <v>78</v>
      </c>
      <c r="B176" s="121" t="s">
        <v>79</v>
      </c>
      <c r="C176" s="11" t="s">
        <v>153</v>
      </c>
      <c r="D176" s="11" t="s">
        <v>154</v>
      </c>
      <c r="E176" s="70">
        <v>110</v>
      </c>
      <c r="F176" s="70">
        <v>110</v>
      </c>
      <c r="G176" s="11" t="s">
        <v>273</v>
      </c>
      <c r="H176" s="13">
        <v>15006.47</v>
      </c>
      <c r="I176" s="11" t="s">
        <v>1006</v>
      </c>
    </row>
    <row r="177" spans="1:9" ht="18.75" customHeight="1" x14ac:dyDescent="0.25">
      <c r="A177" s="122"/>
      <c r="B177" s="123"/>
      <c r="C177" s="19"/>
      <c r="D177" s="16" t="s">
        <v>935</v>
      </c>
      <c r="E177" s="71">
        <v>110</v>
      </c>
      <c r="F177" s="71">
        <v>110</v>
      </c>
      <c r="G177" s="19"/>
      <c r="H177" s="18">
        <v>15006.47</v>
      </c>
      <c r="I177" s="19"/>
    </row>
    <row r="178" spans="1:9" x14ac:dyDescent="0.25">
      <c r="A178" s="122"/>
      <c r="B178" s="11" t="s">
        <v>80</v>
      </c>
      <c r="C178" s="19"/>
      <c r="D178" s="19"/>
      <c r="E178" s="19"/>
      <c r="F178" s="19"/>
      <c r="G178" s="19"/>
      <c r="H178" s="19"/>
      <c r="I178" s="19"/>
    </row>
    <row r="179" spans="1:9" x14ac:dyDescent="0.25">
      <c r="A179" s="122"/>
      <c r="B179" s="121" t="s">
        <v>81</v>
      </c>
      <c r="C179" s="11" t="s">
        <v>124</v>
      </c>
      <c r="D179" s="11" t="s">
        <v>125</v>
      </c>
      <c r="E179" s="70">
        <v>0.1</v>
      </c>
      <c r="F179" s="70">
        <v>0.1</v>
      </c>
      <c r="G179" s="11" t="s">
        <v>1007</v>
      </c>
      <c r="H179" s="13">
        <v>0.1</v>
      </c>
      <c r="I179" s="11" t="s">
        <v>1007</v>
      </c>
    </row>
    <row r="180" spans="1:9" ht="19.5" customHeight="1" x14ac:dyDescent="0.25">
      <c r="A180" s="122"/>
      <c r="B180" s="123"/>
      <c r="C180" s="19"/>
      <c r="D180" s="16" t="s">
        <v>935</v>
      </c>
      <c r="E180" s="71">
        <v>0.1</v>
      </c>
      <c r="F180" s="71">
        <v>0.1</v>
      </c>
      <c r="G180" s="19"/>
      <c r="H180" s="18">
        <v>0.1</v>
      </c>
      <c r="I180" s="19"/>
    </row>
    <row r="181" spans="1:9" ht="25.5" x14ac:dyDescent="0.25">
      <c r="A181" s="122"/>
      <c r="B181" s="121" t="s">
        <v>82</v>
      </c>
      <c r="C181" s="11" t="s">
        <v>124</v>
      </c>
      <c r="D181" s="11" t="s">
        <v>125</v>
      </c>
      <c r="E181" s="70">
        <v>56.7</v>
      </c>
      <c r="F181" s="70">
        <v>46.7</v>
      </c>
      <c r="G181" s="11" t="s">
        <v>1008</v>
      </c>
      <c r="H181" s="13">
        <v>2794</v>
      </c>
      <c r="I181" s="11" t="s">
        <v>274</v>
      </c>
    </row>
    <row r="182" spans="1:9" ht="25.5" x14ac:dyDescent="0.25">
      <c r="A182" s="122"/>
      <c r="B182" s="122"/>
      <c r="C182" s="11" t="s">
        <v>130</v>
      </c>
      <c r="D182" s="11" t="s">
        <v>131</v>
      </c>
      <c r="E182" s="70">
        <v>35</v>
      </c>
      <c r="F182" s="70">
        <v>30</v>
      </c>
      <c r="G182" s="11" t="s">
        <v>1008</v>
      </c>
      <c r="H182" s="13">
        <v>4051</v>
      </c>
      <c r="I182" s="11" t="s">
        <v>245</v>
      </c>
    </row>
    <row r="183" spans="1:9" ht="25.5" x14ac:dyDescent="0.25">
      <c r="A183" s="122"/>
      <c r="B183" s="122"/>
      <c r="C183" s="11" t="s">
        <v>132</v>
      </c>
      <c r="D183" s="11" t="s">
        <v>133</v>
      </c>
      <c r="E183" s="70">
        <v>35</v>
      </c>
      <c r="F183" s="70">
        <v>35</v>
      </c>
      <c r="G183" s="11" t="s">
        <v>1008</v>
      </c>
      <c r="H183" s="13">
        <v>7117</v>
      </c>
      <c r="I183" s="11" t="s">
        <v>1009</v>
      </c>
    </row>
    <row r="184" spans="1:9" ht="31.5" customHeight="1" x14ac:dyDescent="0.25">
      <c r="A184" s="122"/>
      <c r="B184" s="122"/>
      <c r="C184" s="11" t="s">
        <v>134</v>
      </c>
      <c r="D184" s="11" t="s">
        <v>135</v>
      </c>
      <c r="E184" s="70">
        <v>250</v>
      </c>
      <c r="F184" s="70">
        <v>225</v>
      </c>
      <c r="G184" s="11" t="s">
        <v>1008</v>
      </c>
      <c r="H184" s="13">
        <v>5400</v>
      </c>
      <c r="I184" s="11" t="s">
        <v>1010</v>
      </c>
    </row>
    <row r="185" spans="1:9" ht="21.75" customHeight="1" x14ac:dyDescent="0.25">
      <c r="A185" s="122"/>
      <c r="B185" s="123"/>
      <c r="C185" s="19"/>
      <c r="D185" s="16" t="s">
        <v>935</v>
      </c>
      <c r="E185" s="71">
        <v>376.7</v>
      </c>
      <c r="F185" s="71">
        <v>336.7</v>
      </c>
      <c r="G185" s="19"/>
      <c r="H185" s="18">
        <v>19362</v>
      </c>
      <c r="I185" s="19"/>
    </row>
    <row r="186" spans="1:9" ht="25.5" x14ac:dyDescent="0.25">
      <c r="A186" s="122"/>
      <c r="B186" s="121" t="s">
        <v>83</v>
      </c>
      <c r="C186" s="11" t="s">
        <v>124</v>
      </c>
      <c r="D186" s="11" t="s">
        <v>125</v>
      </c>
      <c r="E186" s="70">
        <v>13</v>
      </c>
      <c r="F186" s="70">
        <v>13</v>
      </c>
      <c r="G186" s="11" t="s">
        <v>240</v>
      </c>
      <c r="H186" s="13">
        <v>967</v>
      </c>
      <c r="I186" s="11" t="s">
        <v>275</v>
      </c>
    </row>
    <row r="187" spans="1:9" ht="25.5" x14ac:dyDescent="0.25">
      <c r="A187" s="122"/>
      <c r="B187" s="122"/>
      <c r="C187" s="11" t="s">
        <v>147</v>
      </c>
      <c r="D187" s="11" t="s">
        <v>148</v>
      </c>
      <c r="E187" s="70">
        <v>48</v>
      </c>
      <c r="F187" s="70">
        <v>48</v>
      </c>
      <c r="G187" s="11" t="s">
        <v>240</v>
      </c>
      <c r="H187" s="13">
        <v>7916.12</v>
      </c>
      <c r="I187" s="11" t="s">
        <v>591</v>
      </c>
    </row>
    <row r="188" spans="1:9" ht="19.5" customHeight="1" x14ac:dyDescent="0.25">
      <c r="A188" s="122"/>
      <c r="B188" s="123"/>
      <c r="C188" s="19"/>
      <c r="D188" s="16" t="s">
        <v>935</v>
      </c>
      <c r="E188" s="71">
        <v>61</v>
      </c>
      <c r="F188" s="71">
        <v>61</v>
      </c>
      <c r="G188" s="19"/>
      <c r="H188" s="18">
        <v>8883.1200000000008</v>
      </c>
      <c r="I188" s="19"/>
    </row>
    <row r="189" spans="1:9" ht="25.5" x14ac:dyDescent="0.25">
      <c r="A189" s="122"/>
      <c r="B189" s="121" t="s">
        <v>84</v>
      </c>
      <c r="C189" s="11" t="s">
        <v>1011</v>
      </c>
      <c r="D189" s="11" t="s">
        <v>1012</v>
      </c>
      <c r="E189" s="70">
        <v>0.92</v>
      </c>
      <c r="F189" s="70">
        <v>0.92</v>
      </c>
      <c r="G189" s="11" t="s">
        <v>240</v>
      </c>
      <c r="H189" s="13">
        <v>222.64</v>
      </c>
      <c r="I189" s="11" t="s">
        <v>276</v>
      </c>
    </row>
    <row r="190" spans="1:9" ht="25.5" x14ac:dyDescent="0.25">
      <c r="A190" s="122"/>
      <c r="B190" s="122"/>
      <c r="C190" s="11" t="s">
        <v>155</v>
      </c>
      <c r="D190" s="11" t="s">
        <v>156</v>
      </c>
      <c r="E190" s="70">
        <v>41.84</v>
      </c>
      <c r="F190" s="70">
        <v>41.84</v>
      </c>
      <c r="G190" s="11" t="s">
        <v>240</v>
      </c>
      <c r="H190" s="13">
        <v>11390.95</v>
      </c>
      <c r="I190" s="11" t="s">
        <v>276</v>
      </c>
    </row>
    <row r="191" spans="1:9" ht="20.25" customHeight="1" x14ac:dyDescent="0.25">
      <c r="A191" s="122"/>
      <c r="B191" s="123"/>
      <c r="C191" s="19"/>
      <c r="D191" s="16" t="s">
        <v>935</v>
      </c>
      <c r="E191" s="71">
        <v>42.76</v>
      </c>
      <c r="F191" s="71">
        <v>42.76</v>
      </c>
      <c r="G191" s="19"/>
      <c r="H191" s="18">
        <v>11613.59</v>
      </c>
      <c r="I191" s="19"/>
    </row>
    <row r="192" spans="1:9" ht="38.25" x14ac:dyDescent="0.25">
      <c r="A192" s="122"/>
      <c r="B192" s="121" t="s">
        <v>85</v>
      </c>
      <c r="C192" s="11" t="s">
        <v>147</v>
      </c>
      <c r="D192" s="11" t="s">
        <v>148</v>
      </c>
      <c r="E192" s="70">
        <v>4822.33</v>
      </c>
      <c r="F192" s="70">
        <v>4822.33</v>
      </c>
      <c r="G192" s="11" t="s">
        <v>1013</v>
      </c>
      <c r="H192" s="13">
        <v>471462.1</v>
      </c>
      <c r="I192" s="11" t="s">
        <v>1014</v>
      </c>
    </row>
    <row r="193" spans="1:10" x14ac:dyDescent="0.25">
      <c r="A193" s="122"/>
      <c r="B193" s="123"/>
      <c r="C193" s="19"/>
      <c r="D193" s="16" t="s">
        <v>935</v>
      </c>
      <c r="E193" s="71">
        <v>4822.33</v>
      </c>
      <c r="F193" s="71">
        <v>4822.33</v>
      </c>
      <c r="G193" s="19"/>
      <c r="H193" s="18">
        <v>471462.1</v>
      </c>
      <c r="I193" s="19"/>
    </row>
    <row r="194" spans="1:10" x14ac:dyDescent="0.25">
      <c r="A194" s="122"/>
      <c r="B194" s="121" t="s">
        <v>86</v>
      </c>
      <c r="C194" s="11" t="s">
        <v>124</v>
      </c>
      <c r="D194" s="11" t="s">
        <v>125</v>
      </c>
      <c r="E194" s="70">
        <v>73.16</v>
      </c>
      <c r="F194" s="70">
        <v>73.16</v>
      </c>
      <c r="G194" s="11" t="s">
        <v>277</v>
      </c>
      <c r="H194" s="13">
        <v>3979.07</v>
      </c>
      <c r="I194" s="11" t="s">
        <v>278</v>
      </c>
    </row>
    <row r="195" spans="1:10" x14ac:dyDescent="0.25">
      <c r="A195" s="122"/>
      <c r="B195" s="122"/>
      <c r="C195" s="11" t="s">
        <v>126</v>
      </c>
      <c r="D195" s="11" t="s">
        <v>127</v>
      </c>
      <c r="E195" s="70">
        <v>4.04</v>
      </c>
      <c r="F195" s="70">
        <v>4.04</v>
      </c>
      <c r="G195" s="11" t="s">
        <v>277</v>
      </c>
      <c r="H195" s="13">
        <v>590.96</v>
      </c>
      <c r="I195" s="11" t="s">
        <v>278</v>
      </c>
    </row>
    <row r="196" spans="1:10" x14ac:dyDescent="0.25">
      <c r="A196" s="122"/>
      <c r="B196" s="122"/>
      <c r="C196" s="11" t="s">
        <v>130</v>
      </c>
      <c r="D196" s="11" t="s">
        <v>131</v>
      </c>
      <c r="E196" s="70">
        <v>2.36</v>
      </c>
      <c r="F196" s="70">
        <v>2.36</v>
      </c>
      <c r="G196" s="11" t="s">
        <v>277</v>
      </c>
      <c r="H196" s="13">
        <v>182.71</v>
      </c>
      <c r="I196" s="11" t="s">
        <v>278</v>
      </c>
    </row>
    <row r="197" spans="1:10" x14ac:dyDescent="0.25">
      <c r="A197" s="122"/>
      <c r="B197" s="122"/>
      <c r="C197" s="11" t="s">
        <v>155</v>
      </c>
      <c r="D197" s="11" t="s">
        <v>156</v>
      </c>
      <c r="E197" s="70">
        <v>4.24</v>
      </c>
      <c r="F197" s="70">
        <v>4.24</v>
      </c>
      <c r="G197" s="11" t="s">
        <v>277</v>
      </c>
      <c r="H197" s="13">
        <v>561</v>
      </c>
      <c r="I197" s="11" t="s">
        <v>278</v>
      </c>
    </row>
    <row r="198" spans="1:10" ht="25.5" x14ac:dyDescent="0.25">
      <c r="A198" s="122"/>
      <c r="B198" s="122"/>
      <c r="C198" s="11" t="s">
        <v>938</v>
      </c>
      <c r="D198" s="11" t="s">
        <v>939</v>
      </c>
      <c r="E198" s="70">
        <v>0.32</v>
      </c>
      <c r="F198" s="70">
        <v>0.32</v>
      </c>
      <c r="G198" s="11" t="s">
        <v>277</v>
      </c>
      <c r="H198" s="13">
        <v>503.65</v>
      </c>
      <c r="I198" s="11" t="s">
        <v>278</v>
      </c>
    </row>
    <row r="199" spans="1:10" x14ac:dyDescent="0.25">
      <c r="A199" s="122"/>
      <c r="B199" s="122"/>
      <c r="C199" s="11" t="s">
        <v>132</v>
      </c>
      <c r="D199" s="11" t="s">
        <v>133</v>
      </c>
      <c r="E199" s="70">
        <v>20.963000000000001</v>
      </c>
      <c r="F199" s="70">
        <v>20.963000000000001</v>
      </c>
      <c r="G199" s="11" t="s">
        <v>277</v>
      </c>
      <c r="H199" s="13">
        <v>8525.17</v>
      </c>
      <c r="I199" s="11" t="s">
        <v>278</v>
      </c>
    </row>
    <row r="200" spans="1:10" ht="25.5" x14ac:dyDescent="0.25">
      <c r="A200" s="122"/>
      <c r="B200" s="122"/>
      <c r="C200" s="11" t="s">
        <v>134</v>
      </c>
      <c r="D200" s="11" t="s">
        <v>135</v>
      </c>
      <c r="E200" s="70">
        <v>103.92</v>
      </c>
      <c r="F200" s="70">
        <v>103.92</v>
      </c>
      <c r="G200" s="11" t="s">
        <v>277</v>
      </c>
      <c r="H200" s="13">
        <v>1730.3</v>
      </c>
      <c r="I200" s="11" t="s">
        <v>278</v>
      </c>
    </row>
    <row r="201" spans="1:10" x14ac:dyDescent="0.25">
      <c r="A201" s="122"/>
      <c r="B201" s="122"/>
      <c r="C201" s="11" t="s">
        <v>141</v>
      </c>
      <c r="D201" s="11" t="s">
        <v>142</v>
      </c>
      <c r="E201" s="70">
        <v>35</v>
      </c>
      <c r="F201" s="70">
        <v>35</v>
      </c>
      <c r="G201" s="11" t="s">
        <v>277</v>
      </c>
      <c r="H201" s="13">
        <v>4273.71</v>
      </c>
      <c r="I201" s="11" t="s">
        <v>278</v>
      </c>
    </row>
    <row r="202" spans="1:10" x14ac:dyDescent="0.25">
      <c r="A202" s="122"/>
      <c r="B202" s="122"/>
      <c r="C202" s="11" t="s">
        <v>151</v>
      </c>
      <c r="D202" s="11" t="s">
        <v>152</v>
      </c>
      <c r="E202" s="70">
        <v>94.58</v>
      </c>
      <c r="F202" s="70">
        <v>94.58</v>
      </c>
      <c r="G202" s="11" t="s">
        <v>277</v>
      </c>
      <c r="H202" s="13">
        <v>9280.27</v>
      </c>
      <c r="I202" s="11" t="s">
        <v>278</v>
      </c>
    </row>
    <row r="203" spans="1:10" ht="20.25" customHeight="1" x14ac:dyDescent="0.25">
      <c r="A203" s="122"/>
      <c r="B203" s="123"/>
      <c r="C203" s="19"/>
      <c r="D203" s="16" t="s">
        <v>935</v>
      </c>
      <c r="E203" s="71">
        <v>338.58300000000003</v>
      </c>
      <c r="F203" s="71">
        <v>338.58300000000003</v>
      </c>
      <c r="G203" s="19"/>
      <c r="H203" s="18">
        <v>29626.84</v>
      </c>
      <c r="I203" s="19"/>
    </row>
    <row r="204" spans="1:10" ht="19.5" customHeight="1" x14ac:dyDescent="0.25">
      <c r="A204" s="123"/>
      <c r="B204" s="19"/>
      <c r="C204" s="19"/>
      <c r="D204" s="16" t="s">
        <v>24</v>
      </c>
      <c r="E204" s="71">
        <v>5751.473</v>
      </c>
      <c r="F204" s="71">
        <v>5711.473</v>
      </c>
      <c r="G204" s="19"/>
      <c r="H204" s="18">
        <v>555954.22</v>
      </c>
      <c r="I204" s="19"/>
    </row>
    <row r="205" spans="1:10" ht="21.75" customHeight="1" x14ac:dyDescent="0.25">
      <c r="A205" s="19"/>
      <c r="B205" s="19"/>
      <c r="C205" s="19"/>
      <c r="D205" s="16" t="s">
        <v>87</v>
      </c>
      <c r="E205" s="71">
        <v>14673.397999999999</v>
      </c>
      <c r="F205" s="71">
        <v>16126.558000000001</v>
      </c>
      <c r="G205" s="72"/>
      <c r="H205" s="18">
        <v>1096016.18</v>
      </c>
      <c r="I205" s="72"/>
    </row>
    <row r="206" spans="1:10" x14ac:dyDescent="0.25">
      <c r="A206" s="120" t="s">
        <v>1</v>
      </c>
      <c r="B206" s="120"/>
      <c r="C206" s="120"/>
      <c r="D206" s="120"/>
      <c r="E206" s="120"/>
      <c r="F206" s="120"/>
      <c r="G206" s="120"/>
      <c r="H206" s="120"/>
      <c r="I206" s="120"/>
      <c r="J206" s="120"/>
    </row>
    <row r="207" spans="1:10" x14ac:dyDescent="0.25">
      <c r="A207" s="120" t="s">
        <v>1</v>
      </c>
      <c r="B207" s="120"/>
      <c r="C207" s="120"/>
      <c r="D207" s="120"/>
      <c r="E207" s="120"/>
      <c r="F207" s="120"/>
      <c r="G207" s="120"/>
      <c r="H207" s="120"/>
      <c r="I207" s="120"/>
      <c r="J207" s="120"/>
    </row>
  </sheetData>
  <mergeCells count="86">
    <mergeCell ref="A1:J1"/>
    <mergeCell ref="C42:C43"/>
    <mergeCell ref="A3:J3"/>
    <mergeCell ref="A5:A31"/>
    <mergeCell ref="B5:B12"/>
    <mergeCell ref="B13:B14"/>
    <mergeCell ref="B15:B16"/>
    <mergeCell ref="B17:B24"/>
    <mergeCell ref="B25:B26"/>
    <mergeCell ref="B27:B28"/>
    <mergeCell ref="B29:B30"/>
    <mergeCell ref="A32:A52"/>
    <mergeCell ref="B32:B34"/>
    <mergeCell ref="B39:B40"/>
    <mergeCell ref="B41:B46"/>
    <mergeCell ref="D42:D43"/>
    <mergeCell ref="E42:E43"/>
    <mergeCell ref="F42:F43"/>
    <mergeCell ref="G42:G43"/>
    <mergeCell ref="H42:H43"/>
    <mergeCell ref="H44:H45"/>
    <mergeCell ref="B47:B48"/>
    <mergeCell ref="B49:B51"/>
    <mergeCell ref="A53:A74"/>
    <mergeCell ref="B53:B57"/>
    <mergeCell ref="B58:B59"/>
    <mergeCell ref="B60:B62"/>
    <mergeCell ref="B63:B64"/>
    <mergeCell ref="B65:B68"/>
    <mergeCell ref="B72:B73"/>
    <mergeCell ref="C44:C45"/>
    <mergeCell ref="D44:D45"/>
    <mergeCell ref="E44:E45"/>
    <mergeCell ref="F44:F45"/>
    <mergeCell ref="G44:G45"/>
    <mergeCell ref="A75:A92"/>
    <mergeCell ref="B75:B77"/>
    <mergeCell ref="B78:B79"/>
    <mergeCell ref="B80:B86"/>
    <mergeCell ref="B87:B89"/>
    <mergeCell ref="B90:B91"/>
    <mergeCell ref="A93:A113"/>
    <mergeCell ref="B93:B96"/>
    <mergeCell ref="B97:B98"/>
    <mergeCell ref="B99:B102"/>
    <mergeCell ref="B103:B104"/>
    <mergeCell ref="B105:B107"/>
    <mergeCell ref="B108:B112"/>
    <mergeCell ref="A114:A128"/>
    <mergeCell ref="B114:B115"/>
    <mergeCell ref="B116:B117"/>
    <mergeCell ref="B118:B119"/>
    <mergeCell ref="B120:B121"/>
    <mergeCell ref="B122:B123"/>
    <mergeCell ref="B124:B125"/>
    <mergeCell ref="B126:B127"/>
    <mergeCell ref="B161:B163"/>
    <mergeCell ref="B164:B166"/>
    <mergeCell ref="B167:B171"/>
    <mergeCell ref="B172:B174"/>
    <mergeCell ref="A129:A138"/>
    <mergeCell ref="B129:B131"/>
    <mergeCell ref="B132:B133"/>
    <mergeCell ref="B134:B135"/>
    <mergeCell ref="B136:B137"/>
    <mergeCell ref="A139:A155"/>
    <mergeCell ref="B139:B144"/>
    <mergeCell ref="B145:B148"/>
    <mergeCell ref="B149:B150"/>
    <mergeCell ref="B151:B154"/>
    <mergeCell ref="A206:J206"/>
    <mergeCell ref="A207:J207"/>
    <mergeCell ref="B35:B38"/>
    <mergeCell ref="I35:I37"/>
    <mergeCell ref="B69:B71"/>
    <mergeCell ref="A176:A204"/>
    <mergeCell ref="B176:B177"/>
    <mergeCell ref="B179:B180"/>
    <mergeCell ref="B181:B185"/>
    <mergeCell ref="B186:B188"/>
    <mergeCell ref="B189:B191"/>
    <mergeCell ref="B192:B193"/>
    <mergeCell ref="B194:B203"/>
    <mergeCell ref="A156:A175"/>
    <mergeCell ref="B156:B157"/>
    <mergeCell ref="B158:B160"/>
  </mergeCells>
  <pageMargins left="0.7" right="0.7" top="0.75" bottom="0.75" header="0.3" footer="0.3"/>
  <ignoredErrors>
    <ignoredError sqref="C71:C205 C5:C34 C36:C37 C38:C68 C69:C70" twoDigitTextYear="1"/>
    <ignoredError sqref="E38:F38"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0"/>
  <sheetViews>
    <sheetView showGridLines="0" workbookViewId="0">
      <pane xSplit="2" ySplit="11" topLeftCell="C12" activePane="bottomRight" state="frozen"/>
      <selection pane="topRight" activeCell="C1" sqref="C1"/>
      <selection pane="bottomLeft" activeCell="A13" sqref="A13"/>
      <selection pane="bottomRight" sqref="A1:Q1"/>
    </sheetView>
  </sheetViews>
  <sheetFormatPr defaultRowHeight="15" x14ac:dyDescent="0.25"/>
  <cols>
    <col min="1" max="1" width="12.140625" customWidth="1"/>
    <col min="2" max="2" width="16.7109375" customWidth="1"/>
    <col min="3" max="3" width="24.42578125" customWidth="1"/>
    <col min="4" max="4" width="39.5703125" style="44" customWidth="1"/>
    <col min="5" max="5" width="15.28515625" style="37" customWidth="1"/>
    <col min="6" max="6" width="9.140625" style="37" customWidth="1"/>
    <col min="7" max="7" width="9.85546875" style="37" customWidth="1"/>
    <col min="8" max="9" width="9.140625" style="37" customWidth="1"/>
    <col min="10" max="10" width="9.85546875" style="37" customWidth="1"/>
    <col min="11" max="11" width="9.140625" style="37" customWidth="1"/>
    <col min="12" max="12" width="9.85546875" style="37" customWidth="1"/>
    <col min="13" max="14" width="9.140625" style="37" customWidth="1"/>
    <col min="15" max="15" width="9.85546875" style="37" customWidth="1"/>
    <col min="16" max="16" width="18.28515625" style="37" customWidth="1"/>
    <col min="17" max="17" width="37.85546875" customWidth="1"/>
  </cols>
  <sheetData>
    <row r="1" spans="1:17" ht="19.5" x14ac:dyDescent="0.25">
      <c r="A1" s="97" t="s">
        <v>279</v>
      </c>
      <c r="B1" s="97"/>
      <c r="C1" s="97"/>
      <c r="D1" s="97"/>
      <c r="E1" s="97"/>
      <c r="F1" s="97"/>
      <c r="G1" s="97"/>
      <c r="H1" s="97"/>
      <c r="I1" s="97"/>
      <c r="J1" s="97"/>
      <c r="K1" s="97"/>
      <c r="L1" s="97"/>
      <c r="M1" s="97"/>
      <c r="N1" s="97"/>
      <c r="O1" s="97"/>
      <c r="P1" s="97"/>
      <c r="Q1" s="97"/>
    </row>
    <row r="2" spans="1:17" ht="20.25" customHeight="1" x14ac:dyDescent="0.25">
      <c r="A2" s="141" t="s">
        <v>1</v>
      </c>
      <c r="B2" s="141"/>
      <c r="C2" s="141"/>
      <c r="D2" s="141"/>
      <c r="E2" s="141"/>
      <c r="F2" s="141"/>
      <c r="G2" s="141"/>
      <c r="H2" s="141"/>
      <c r="I2" s="141"/>
      <c r="J2" s="141"/>
      <c r="K2" s="141"/>
      <c r="L2" s="141"/>
      <c r="M2" s="141"/>
      <c r="N2" s="141"/>
      <c r="O2" s="141"/>
      <c r="P2" s="141"/>
      <c r="Q2" s="141"/>
    </row>
    <row r="3" spans="1:17" ht="22.5" customHeight="1" x14ac:dyDescent="0.25">
      <c r="A3" s="142" t="s">
        <v>3</v>
      </c>
      <c r="B3" s="142" t="s">
        <v>4</v>
      </c>
      <c r="C3" s="142" t="s">
        <v>280</v>
      </c>
      <c r="D3" s="145" t="s">
        <v>281</v>
      </c>
      <c r="E3" s="142" t="s">
        <v>282</v>
      </c>
      <c r="F3" s="148" t="s">
        <v>283</v>
      </c>
      <c r="G3" s="149"/>
      <c r="H3" s="149"/>
      <c r="I3" s="149"/>
      <c r="J3" s="149"/>
      <c r="K3" s="149"/>
      <c r="L3" s="149"/>
      <c r="M3" s="149"/>
      <c r="N3" s="149"/>
      <c r="O3" s="149"/>
      <c r="P3" s="150"/>
      <c r="Q3" s="48"/>
    </row>
    <row r="4" spans="1:17" ht="15" customHeight="1" x14ac:dyDescent="0.25">
      <c r="A4" s="143"/>
      <c r="B4" s="143"/>
      <c r="C4" s="143"/>
      <c r="D4" s="146"/>
      <c r="E4" s="143"/>
      <c r="F4" s="151" t="s">
        <v>284</v>
      </c>
      <c r="G4" s="151" t="s">
        <v>285</v>
      </c>
      <c r="H4" s="151" t="s">
        <v>286</v>
      </c>
      <c r="I4" s="151" t="s">
        <v>287</v>
      </c>
      <c r="J4" s="151" t="s">
        <v>288</v>
      </c>
      <c r="K4" s="151" t="s">
        <v>289</v>
      </c>
      <c r="L4" s="151" t="s">
        <v>290</v>
      </c>
      <c r="M4" s="151" t="s">
        <v>291</v>
      </c>
      <c r="N4" s="151" t="s">
        <v>292</v>
      </c>
      <c r="O4" s="151" t="s">
        <v>293</v>
      </c>
      <c r="P4" s="151" t="s">
        <v>294</v>
      </c>
      <c r="Q4" s="48"/>
    </row>
    <row r="5" spans="1:17" x14ac:dyDescent="0.25">
      <c r="A5" s="143"/>
      <c r="B5" s="143"/>
      <c r="C5" s="143"/>
      <c r="D5" s="146"/>
      <c r="E5" s="143"/>
      <c r="F5" s="152"/>
      <c r="G5" s="152"/>
      <c r="H5" s="152"/>
      <c r="I5" s="152"/>
      <c r="J5" s="152"/>
      <c r="K5" s="152"/>
      <c r="L5" s="152"/>
      <c r="M5" s="152"/>
      <c r="N5" s="152"/>
      <c r="O5" s="152"/>
      <c r="P5" s="152"/>
      <c r="Q5" s="48"/>
    </row>
    <row r="6" spans="1:17" x14ac:dyDescent="0.25">
      <c r="A6" s="143"/>
      <c r="B6" s="143"/>
      <c r="C6" s="143"/>
      <c r="D6" s="146"/>
      <c r="E6" s="143"/>
      <c r="F6" s="152"/>
      <c r="G6" s="152"/>
      <c r="H6" s="152"/>
      <c r="I6" s="152"/>
      <c r="J6" s="152"/>
      <c r="K6" s="152"/>
      <c r="L6" s="152"/>
      <c r="M6" s="152"/>
      <c r="N6" s="152"/>
      <c r="O6" s="152"/>
      <c r="P6" s="152"/>
      <c r="Q6" s="48"/>
    </row>
    <row r="7" spans="1:17" x14ac:dyDescent="0.25">
      <c r="A7" s="143"/>
      <c r="B7" s="143"/>
      <c r="C7" s="143"/>
      <c r="D7" s="146"/>
      <c r="E7" s="143"/>
      <c r="F7" s="152"/>
      <c r="G7" s="152"/>
      <c r="H7" s="152"/>
      <c r="I7" s="152"/>
      <c r="J7" s="152"/>
      <c r="K7" s="152"/>
      <c r="L7" s="152"/>
      <c r="M7" s="152"/>
      <c r="N7" s="152"/>
      <c r="O7" s="152"/>
      <c r="P7" s="152"/>
      <c r="Q7" s="48"/>
    </row>
    <row r="8" spans="1:17" x14ac:dyDescent="0.25">
      <c r="A8" s="143"/>
      <c r="B8" s="143"/>
      <c r="C8" s="143"/>
      <c r="D8" s="146"/>
      <c r="E8" s="143"/>
      <c r="F8" s="152"/>
      <c r="G8" s="152"/>
      <c r="H8" s="152"/>
      <c r="I8" s="152"/>
      <c r="J8" s="152"/>
      <c r="K8" s="152"/>
      <c r="L8" s="152"/>
      <c r="M8" s="152"/>
      <c r="N8" s="152"/>
      <c r="O8" s="152"/>
      <c r="P8" s="152"/>
      <c r="Q8" s="48"/>
    </row>
    <row r="9" spans="1:17" x14ac:dyDescent="0.25">
      <c r="A9" s="143"/>
      <c r="B9" s="143"/>
      <c r="C9" s="143"/>
      <c r="D9" s="146"/>
      <c r="E9" s="143"/>
      <c r="F9" s="152"/>
      <c r="G9" s="152"/>
      <c r="H9" s="152"/>
      <c r="I9" s="152"/>
      <c r="J9" s="152"/>
      <c r="K9" s="152"/>
      <c r="L9" s="152"/>
      <c r="M9" s="152"/>
      <c r="N9" s="152"/>
      <c r="O9" s="152"/>
      <c r="P9" s="152"/>
      <c r="Q9" s="48"/>
    </row>
    <row r="10" spans="1:17" x14ac:dyDescent="0.25">
      <c r="A10" s="143"/>
      <c r="B10" s="143"/>
      <c r="C10" s="143"/>
      <c r="D10" s="146"/>
      <c r="E10" s="143"/>
      <c r="F10" s="152"/>
      <c r="G10" s="152"/>
      <c r="H10" s="152"/>
      <c r="I10" s="152"/>
      <c r="J10" s="152"/>
      <c r="K10" s="152"/>
      <c r="L10" s="152"/>
      <c r="M10" s="152"/>
      <c r="N10" s="152"/>
      <c r="O10" s="152"/>
      <c r="P10" s="152"/>
      <c r="Q10" s="48"/>
    </row>
    <row r="11" spans="1:17" x14ac:dyDescent="0.25">
      <c r="A11" s="144"/>
      <c r="B11" s="144"/>
      <c r="C11" s="144"/>
      <c r="D11" s="147"/>
      <c r="E11" s="144"/>
      <c r="F11" s="153"/>
      <c r="G11" s="153"/>
      <c r="H11" s="153"/>
      <c r="I11" s="153"/>
      <c r="J11" s="153"/>
      <c r="K11" s="153"/>
      <c r="L11" s="153"/>
      <c r="M11" s="153"/>
      <c r="N11" s="153"/>
      <c r="O11" s="153"/>
      <c r="P11" s="153"/>
      <c r="Q11" s="48"/>
    </row>
    <row r="12" spans="1:17" x14ac:dyDescent="0.25">
      <c r="A12" s="137"/>
      <c r="B12" s="137" t="s">
        <v>17</v>
      </c>
      <c r="C12" s="133" t="s">
        <v>298</v>
      </c>
      <c r="D12" s="135" t="s">
        <v>299</v>
      </c>
      <c r="E12" s="133" t="s">
        <v>296</v>
      </c>
      <c r="F12" s="133" t="s">
        <v>123</v>
      </c>
      <c r="G12" s="133" t="s">
        <v>123</v>
      </c>
      <c r="H12" s="133" t="s">
        <v>297</v>
      </c>
      <c r="I12" s="133" t="s">
        <v>297</v>
      </c>
      <c r="J12" s="133" t="s">
        <v>297</v>
      </c>
      <c r="K12" s="133" t="s">
        <v>297</v>
      </c>
      <c r="L12" s="133" t="s">
        <v>297</v>
      </c>
      <c r="M12" s="133" t="s">
        <v>297</v>
      </c>
      <c r="N12" s="133" t="s">
        <v>297</v>
      </c>
      <c r="O12" s="133" t="s">
        <v>297</v>
      </c>
      <c r="P12" s="133" t="s">
        <v>300</v>
      </c>
      <c r="Q12" s="48"/>
    </row>
    <row r="13" spans="1:17" x14ac:dyDescent="0.25">
      <c r="A13" s="137"/>
      <c r="B13" s="137"/>
      <c r="C13" s="137"/>
      <c r="D13" s="136"/>
      <c r="E13" s="134"/>
      <c r="F13" s="134"/>
      <c r="G13" s="134"/>
      <c r="H13" s="134"/>
      <c r="I13" s="134"/>
      <c r="J13" s="134"/>
      <c r="K13" s="134"/>
      <c r="L13" s="134"/>
      <c r="M13" s="134"/>
      <c r="N13" s="134"/>
      <c r="O13" s="134"/>
      <c r="P13" s="134"/>
      <c r="Q13" s="48"/>
    </row>
    <row r="14" spans="1:17" x14ac:dyDescent="0.25">
      <c r="A14" s="137"/>
      <c r="B14" s="137"/>
      <c r="C14" s="137"/>
      <c r="D14" s="135" t="s">
        <v>301</v>
      </c>
      <c r="E14" s="133" t="s">
        <v>296</v>
      </c>
      <c r="F14" s="133" t="s">
        <v>123</v>
      </c>
      <c r="G14" s="133" t="s">
        <v>297</v>
      </c>
      <c r="H14" s="133" t="s">
        <v>297</v>
      </c>
      <c r="I14" s="133" t="s">
        <v>297</v>
      </c>
      <c r="J14" s="133" t="s">
        <v>297</v>
      </c>
      <c r="K14" s="133" t="s">
        <v>297</v>
      </c>
      <c r="L14" s="133" t="s">
        <v>297</v>
      </c>
      <c r="M14" s="133" t="s">
        <v>297</v>
      </c>
      <c r="N14" s="133" t="s">
        <v>297</v>
      </c>
      <c r="O14" s="133" t="s">
        <v>297</v>
      </c>
      <c r="P14" s="133" t="s">
        <v>300</v>
      </c>
      <c r="Q14" s="48"/>
    </row>
    <row r="15" spans="1:17" x14ac:dyDescent="0.25">
      <c r="A15" s="137"/>
      <c r="B15" s="137"/>
      <c r="C15" s="134"/>
      <c r="D15" s="136"/>
      <c r="E15" s="134"/>
      <c r="F15" s="134"/>
      <c r="G15" s="134"/>
      <c r="H15" s="134"/>
      <c r="I15" s="134"/>
      <c r="J15" s="134"/>
      <c r="K15" s="134"/>
      <c r="L15" s="134"/>
      <c r="M15" s="134"/>
      <c r="N15" s="134"/>
      <c r="O15" s="134"/>
      <c r="P15" s="134"/>
      <c r="Q15" s="48"/>
    </row>
    <row r="16" spans="1:17" x14ac:dyDescent="0.25">
      <c r="A16" s="137"/>
      <c r="B16" s="137"/>
      <c r="C16" s="133" t="s">
        <v>302</v>
      </c>
      <c r="D16" s="135" t="s">
        <v>522</v>
      </c>
      <c r="E16" s="133"/>
      <c r="F16" s="133"/>
      <c r="G16" s="133"/>
      <c r="H16" s="133"/>
      <c r="I16" s="133"/>
      <c r="J16" s="133"/>
      <c r="K16" s="133"/>
      <c r="L16" s="133"/>
      <c r="M16" s="133"/>
      <c r="N16" s="133"/>
      <c r="O16" s="133"/>
      <c r="P16" s="133"/>
      <c r="Q16" s="48"/>
    </row>
    <row r="17" spans="1:17" x14ac:dyDescent="0.25">
      <c r="A17" s="137"/>
      <c r="B17" s="134"/>
      <c r="C17" s="134"/>
      <c r="D17" s="136"/>
      <c r="E17" s="134"/>
      <c r="F17" s="134"/>
      <c r="G17" s="134"/>
      <c r="H17" s="134"/>
      <c r="I17" s="134"/>
      <c r="J17" s="134"/>
      <c r="K17" s="134"/>
      <c r="L17" s="134"/>
      <c r="M17" s="134"/>
      <c r="N17" s="134"/>
      <c r="O17" s="134"/>
      <c r="P17" s="134"/>
      <c r="Q17" s="48"/>
    </row>
    <row r="18" spans="1:17" x14ac:dyDescent="0.25">
      <c r="A18" s="137"/>
      <c r="B18" s="137" t="s">
        <v>18</v>
      </c>
      <c r="C18" s="133" t="s">
        <v>298</v>
      </c>
      <c r="D18" s="135" t="s">
        <v>919</v>
      </c>
      <c r="E18" s="133" t="s">
        <v>296</v>
      </c>
      <c r="F18" s="133" t="s">
        <v>123</v>
      </c>
      <c r="G18" s="133" t="s">
        <v>297</v>
      </c>
      <c r="H18" s="133" t="s">
        <v>297</v>
      </c>
      <c r="I18" s="133" t="s">
        <v>297</v>
      </c>
      <c r="J18" s="133" t="s">
        <v>297</v>
      </c>
      <c r="K18" s="133" t="s">
        <v>297</v>
      </c>
      <c r="L18" s="133" t="s">
        <v>297</v>
      </c>
      <c r="M18" s="133" t="s">
        <v>297</v>
      </c>
      <c r="N18" s="133" t="s">
        <v>297</v>
      </c>
      <c r="O18" s="133" t="s">
        <v>297</v>
      </c>
      <c r="P18" s="133"/>
      <c r="Q18" s="48"/>
    </row>
    <row r="19" spans="1:17" x14ac:dyDescent="0.25">
      <c r="A19" s="137"/>
      <c r="B19" s="137"/>
      <c r="C19" s="137"/>
      <c r="D19" s="136"/>
      <c r="E19" s="134"/>
      <c r="F19" s="134"/>
      <c r="G19" s="134"/>
      <c r="H19" s="134"/>
      <c r="I19" s="134"/>
      <c r="J19" s="134"/>
      <c r="K19" s="134"/>
      <c r="L19" s="134"/>
      <c r="M19" s="134"/>
      <c r="N19" s="134"/>
      <c r="O19" s="134"/>
      <c r="P19" s="134"/>
      <c r="Q19" s="48"/>
    </row>
    <row r="20" spans="1:17" x14ac:dyDescent="0.25">
      <c r="A20" s="137"/>
      <c r="B20" s="137"/>
      <c r="C20" s="137"/>
      <c r="D20" s="135" t="s">
        <v>920</v>
      </c>
      <c r="E20" s="133" t="s">
        <v>296</v>
      </c>
      <c r="F20" s="133" t="s">
        <v>123</v>
      </c>
      <c r="G20" s="133" t="s">
        <v>297</v>
      </c>
      <c r="H20" s="133" t="s">
        <v>297</v>
      </c>
      <c r="I20" s="133" t="s">
        <v>297</v>
      </c>
      <c r="J20" s="133" t="s">
        <v>297</v>
      </c>
      <c r="K20" s="133" t="s">
        <v>297</v>
      </c>
      <c r="L20" s="133" t="s">
        <v>297</v>
      </c>
      <c r="M20" s="133" t="s">
        <v>297</v>
      </c>
      <c r="N20" s="133" t="s">
        <v>297</v>
      </c>
      <c r="O20" s="133" t="s">
        <v>297</v>
      </c>
      <c r="P20" s="133"/>
      <c r="Q20" s="48"/>
    </row>
    <row r="21" spans="1:17" x14ac:dyDescent="0.25">
      <c r="A21" s="137"/>
      <c r="B21" s="137"/>
      <c r="C21" s="137"/>
      <c r="D21" s="136"/>
      <c r="E21" s="134"/>
      <c r="F21" s="134"/>
      <c r="G21" s="134"/>
      <c r="H21" s="134"/>
      <c r="I21" s="134"/>
      <c r="J21" s="134"/>
      <c r="K21" s="134"/>
      <c r="L21" s="134"/>
      <c r="M21" s="134"/>
      <c r="N21" s="134"/>
      <c r="O21" s="134"/>
      <c r="P21" s="134"/>
      <c r="Q21" s="48"/>
    </row>
    <row r="22" spans="1:17" x14ac:dyDescent="0.25">
      <c r="A22" s="137"/>
      <c r="B22" s="137"/>
      <c r="C22" s="137"/>
      <c r="D22" s="135" t="s">
        <v>304</v>
      </c>
      <c r="E22" s="133" t="s">
        <v>296</v>
      </c>
      <c r="F22" s="133" t="s">
        <v>123</v>
      </c>
      <c r="G22" s="133" t="s">
        <v>297</v>
      </c>
      <c r="H22" s="133" t="s">
        <v>297</v>
      </c>
      <c r="I22" s="133" t="s">
        <v>297</v>
      </c>
      <c r="J22" s="133" t="s">
        <v>297</v>
      </c>
      <c r="K22" s="133" t="s">
        <v>297</v>
      </c>
      <c r="L22" s="133" t="s">
        <v>297</v>
      </c>
      <c r="M22" s="133" t="s">
        <v>297</v>
      </c>
      <c r="N22" s="133" t="s">
        <v>297</v>
      </c>
      <c r="O22" s="133" t="s">
        <v>297</v>
      </c>
      <c r="P22" s="133"/>
      <c r="Q22" s="48"/>
    </row>
    <row r="23" spans="1:17" x14ac:dyDescent="0.25">
      <c r="A23" s="137"/>
      <c r="B23" s="137"/>
      <c r="C23" s="134"/>
      <c r="D23" s="136"/>
      <c r="E23" s="134"/>
      <c r="F23" s="134"/>
      <c r="G23" s="134"/>
      <c r="H23" s="134"/>
      <c r="I23" s="134"/>
      <c r="J23" s="134"/>
      <c r="K23" s="134"/>
      <c r="L23" s="134"/>
      <c r="M23" s="134"/>
      <c r="N23" s="134"/>
      <c r="O23" s="134"/>
      <c r="P23" s="134"/>
      <c r="Q23" s="48"/>
    </row>
    <row r="24" spans="1:17" x14ac:dyDescent="0.25">
      <c r="A24" s="137"/>
      <c r="B24" s="137"/>
      <c r="C24" s="133" t="s">
        <v>302</v>
      </c>
      <c r="D24" s="135" t="s">
        <v>303</v>
      </c>
      <c r="E24" s="133" t="s">
        <v>296</v>
      </c>
      <c r="F24" s="133" t="s">
        <v>123</v>
      </c>
      <c r="G24" s="133" t="s">
        <v>123</v>
      </c>
      <c r="H24" s="133" t="s">
        <v>123</v>
      </c>
      <c r="I24" s="133" t="s">
        <v>123</v>
      </c>
      <c r="J24" s="133" t="s">
        <v>123</v>
      </c>
      <c r="K24" s="133" t="s">
        <v>123</v>
      </c>
      <c r="L24" s="133" t="s">
        <v>123</v>
      </c>
      <c r="M24" s="133" t="s">
        <v>123</v>
      </c>
      <c r="N24" s="133" t="s">
        <v>123</v>
      </c>
      <c r="O24" s="133" t="s">
        <v>123</v>
      </c>
      <c r="P24" s="133"/>
      <c r="Q24" s="48"/>
    </row>
    <row r="25" spans="1:17" x14ac:dyDescent="0.25">
      <c r="A25" s="137"/>
      <c r="B25" s="134"/>
      <c r="C25" s="134"/>
      <c r="D25" s="136"/>
      <c r="E25" s="134"/>
      <c r="F25" s="134"/>
      <c r="G25" s="134"/>
      <c r="H25" s="134"/>
      <c r="I25" s="134"/>
      <c r="J25" s="134"/>
      <c r="K25" s="134"/>
      <c r="L25" s="134"/>
      <c r="M25" s="134"/>
      <c r="N25" s="134"/>
      <c r="O25" s="134"/>
      <c r="P25" s="134"/>
      <c r="Q25" s="48"/>
    </row>
    <row r="26" spans="1:17" x14ac:dyDescent="0.25">
      <c r="A26" s="137"/>
      <c r="B26" s="137" t="s">
        <v>19</v>
      </c>
      <c r="C26" s="133" t="s">
        <v>298</v>
      </c>
      <c r="D26" s="135" t="s">
        <v>845</v>
      </c>
      <c r="E26" s="133" t="s">
        <v>296</v>
      </c>
      <c r="F26" s="133" t="s">
        <v>123</v>
      </c>
      <c r="G26" s="133" t="s">
        <v>297</v>
      </c>
      <c r="H26" s="133" t="s">
        <v>123</v>
      </c>
      <c r="I26" s="133" t="s">
        <v>297</v>
      </c>
      <c r="J26" s="133" t="s">
        <v>297</v>
      </c>
      <c r="K26" s="133" t="s">
        <v>297</v>
      </c>
      <c r="L26" s="133" t="s">
        <v>297</v>
      </c>
      <c r="M26" s="133" t="s">
        <v>297</v>
      </c>
      <c r="N26" s="133" t="s">
        <v>297</v>
      </c>
      <c r="O26" s="133" t="s">
        <v>297</v>
      </c>
      <c r="P26" s="133"/>
      <c r="Q26" s="48"/>
    </row>
    <row r="27" spans="1:17" x14ac:dyDescent="0.25">
      <c r="A27" s="137"/>
      <c r="B27" s="137"/>
      <c r="C27" s="134"/>
      <c r="D27" s="136"/>
      <c r="E27" s="134"/>
      <c r="F27" s="134"/>
      <c r="G27" s="134"/>
      <c r="H27" s="134"/>
      <c r="I27" s="134"/>
      <c r="J27" s="134"/>
      <c r="K27" s="134"/>
      <c r="L27" s="134"/>
      <c r="M27" s="134"/>
      <c r="N27" s="134"/>
      <c r="O27" s="134"/>
      <c r="P27" s="134"/>
      <c r="Q27" s="48"/>
    </row>
    <row r="28" spans="1:17" x14ac:dyDescent="0.25">
      <c r="A28" s="137"/>
      <c r="B28" s="137"/>
      <c r="C28" s="133" t="s">
        <v>302</v>
      </c>
      <c r="D28" s="135" t="s">
        <v>845</v>
      </c>
      <c r="E28" s="133" t="s">
        <v>296</v>
      </c>
      <c r="F28" s="133" t="s">
        <v>123</v>
      </c>
      <c r="G28" s="133" t="s">
        <v>123</v>
      </c>
      <c r="H28" s="133" t="s">
        <v>297</v>
      </c>
      <c r="I28" s="133" t="s">
        <v>123</v>
      </c>
      <c r="J28" s="133" t="s">
        <v>123</v>
      </c>
      <c r="K28" s="133" t="s">
        <v>123</v>
      </c>
      <c r="L28" s="133" t="s">
        <v>123</v>
      </c>
      <c r="M28" s="133" t="s">
        <v>123</v>
      </c>
      <c r="N28" s="133" t="s">
        <v>123</v>
      </c>
      <c r="O28" s="133" t="s">
        <v>123</v>
      </c>
      <c r="P28" s="133"/>
      <c r="Q28" s="48"/>
    </row>
    <row r="29" spans="1:17" x14ac:dyDescent="0.25">
      <c r="A29" s="137"/>
      <c r="B29" s="134"/>
      <c r="C29" s="134"/>
      <c r="D29" s="136"/>
      <c r="E29" s="134"/>
      <c r="F29" s="134"/>
      <c r="G29" s="134"/>
      <c r="H29" s="134"/>
      <c r="I29" s="134"/>
      <c r="J29" s="134"/>
      <c r="K29" s="134"/>
      <c r="L29" s="134"/>
      <c r="M29" s="134"/>
      <c r="N29" s="134"/>
      <c r="O29" s="134"/>
      <c r="P29" s="134"/>
      <c r="Q29" s="48"/>
    </row>
    <row r="30" spans="1:17" x14ac:dyDescent="0.25">
      <c r="A30" s="137"/>
      <c r="B30" s="137" t="s">
        <v>20</v>
      </c>
      <c r="C30" s="133" t="s">
        <v>298</v>
      </c>
      <c r="D30" s="135" t="s">
        <v>846</v>
      </c>
      <c r="E30" s="133" t="s">
        <v>296</v>
      </c>
      <c r="F30" s="133" t="s">
        <v>123</v>
      </c>
      <c r="G30" s="133" t="s">
        <v>297</v>
      </c>
      <c r="H30" s="133" t="s">
        <v>123</v>
      </c>
      <c r="I30" s="133" t="s">
        <v>297</v>
      </c>
      <c r="J30" s="133" t="s">
        <v>297</v>
      </c>
      <c r="K30" s="133" t="s">
        <v>297</v>
      </c>
      <c r="L30" s="133" t="s">
        <v>297</v>
      </c>
      <c r="M30" s="133" t="s">
        <v>297</v>
      </c>
      <c r="N30" s="133" t="s">
        <v>297</v>
      </c>
      <c r="O30" s="133" t="s">
        <v>297</v>
      </c>
      <c r="P30" s="133"/>
      <c r="Q30" s="48"/>
    </row>
    <row r="31" spans="1:17" x14ac:dyDescent="0.25">
      <c r="A31" s="137"/>
      <c r="B31" s="137"/>
      <c r="C31" s="137"/>
      <c r="D31" s="136"/>
      <c r="E31" s="134"/>
      <c r="F31" s="134"/>
      <c r="G31" s="134"/>
      <c r="H31" s="134"/>
      <c r="I31" s="134"/>
      <c r="J31" s="134"/>
      <c r="K31" s="134"/>
      <c r="L31" s="134"/>
      <c r="M31" s="134"/>
      <c r="N31" s="134"/>
      <c r="O31" s="134"/>
      <c r="P31" s="134"/>
      <c r="Q31" s="48"/>
    </row>
    <row r="32" spans="1:17" x14ac:dyDescent="0.25">
      <c r="A32" s="137"/>
      <c r="B32" s="137"/>
      <c r="C32" s="137"/>
      <c r="D32" s="135" t="s">
        <v>305</v>
      </c>
      <c r="E32" s="133" t="s">
        <v>306</v>
      </c>
      <c r="F32" s="133" t="s">
        <v>123</v>
      </c>
      <c r="G32" s="133" t="s">
        <v>297</v>
      </c>
      <c r="H32" s="133" t="s">
        <v>297</v>
      </c>
      <c r="I32" s="133" t="s">
        <v>297</v>
      </c>
      <c r="J32" s="133" t="s">
        <v>297</v>
      </c>
      <c r="K32" s="133" t="s">
        <v>297</v>
      </c>
      <c r="L32" s="133" t="s">
        <v>297</v>
      </c>
      <c r="M32" s="133" t="s">
        <v>297</v>
      </c>
      <c r="N32" s="133" t="s">
        <v>297</v>
      </c>
      <c r="O32" s="133" t="s">
        <v>297</v>
      </c>
      <c r="P32" s="133"/>
      <c r="Q32" s="48"/>
    </row>
    <row r="33" spans="1:17" x14ac:dyDescent="0.25">
      <c r="A33" s="137"/>
      <c r="B33" s="137"/>
      <c r="C33" s="137"/>
      <c r="D33" s="136"/>
      <c r="E33" s="134"/>
      <c r="F33" s="134"/>
      <c r="G33" s="134"/>
      <c r="H33" s="134"/>
      <c r="I33" s="134"/>
      <c r="J33" s="134"/>
      <c r="K33" s="134"/>
      <c r="L33" s="134"/>
      <c r="M33" s="134"/>
      <c r="N33" s="134"/>
      <c r="O33" s="134"/>
      <c r="P33" s="134"/>
      <c r="Q33" s="48"/>
    </row>
    <row r="34" spans="1:17" x14ac:dyDescent="0.25">
      <c r="A34" s="137"/>
      <c r="B34" s="137"/>
      <c r="C34" s="137"/>
      <c r="D34" s="135" t="s">
        <v>307</v>
      </c>
      <c r="E34" s="133" t="s">
        <v>296</v>
      </c>
      <c r="F34" s="133" t="s">
        <v>123</v>
      </c>
      <c r="G34" s="133" t="s">
        <v>297</v>
      </c>
      <c r="H34" s="133" t="s">
        <v>297</v>
      </c>
      <c r="I34" s="133" t="s">
        <v>297</v>
      </c>
      <c r="J34" s="133" t="s">
        <v>297</v>
      </c>
      <c r="K34" s="133" t="s">
        <v>297</v>
      </c>
      <c r="L34" s="133" t="s">
        <v>297</v>
      </c>
      <c r="M34" s="133" t="s">
        <v>297</v>
      </c>
      <c r="N34" s="133" t="s">
        <v>297</v>
      </c>
      <c r="O34" s="133" t="s">
        <v>297</v>
      </c>
      <c r="P34" s="133"/>
      <c r="Q34" s="48"/>
    </row>
    <row r="35" spans="1:17" x14ac:dyDescent="0.25">
      <c r="A35" s="137"/>
      <c r="B35" s="137"/>
      <c r="C35" s="134"/>
      <c r="D35" s="136"/>
      <c r="E35" s="134"/>
      <c r="F35" s="134"/>
      <c r="G35" s="134"/>
      <c r="H35" s="134"/>
      <c r="I35" s="134"/>
      <c r="J35" s="134"/>
      <c r="K35" s="134"/>
      <c r="L35" s="134"/>
      <c r="M35" s="134"/>
      <c r="N35" s="134"/>
      <c r="O35" s="134"/>
      <c r="P35" s="134"/>
      <c r="Q35" s="48"/>
    </row>
    <row r="36" spans="1:17" x14ac:dyDescent="0.25">
      <c r="A36" s="137"/>
      <c r="B36" s="137"/>
      <c r="C36" s="133" t="s">
        <v>302</v>
      </c>
      <c r="D36" s="135" t="s">
        <v>847</v>
      </c>
      <c r="E36" s="133" t="s">
        <v>296</v>
      </c>
      <c r="F36" s="133" t="s">
        <v>123</v>
      </c>
      <c r="G36" s="133" t="s">
        <v>123</v>
      </c>
      <c r="H36" s="133" t="s">
        <v>297</v>
      </c>
      <c r="I36" s="133" t="s">
        <v>123</v>
      </c>
      <c r="J36" s="133" t="s">
        <v>123</v>
      </c>
      <c r="K36" s="133" t="s">
        <v>123</v>
      </c>
      <c r="L36" s="133" t="s">
        <v>123</v>
      </c>
      <c r="M36" s="133" t="s">
        <v>123</v>
      </c>
      <c r="N36" s="133" t="s">
        <v>123</v>
      </c>
      <c r="O36" s="133" t="s">
        <v>123</v>
      </c>
      <c r="P36" s="133"/>
      <c r="Q36" s="48"/>
    </row>
    <row r="37" spans="1:17" x14ac:dyDescent="0.25">
      <c r="A37" s="137"/>
      <c r="B37" s="134"/>
      <c r="C37" s="134"/>
      <c r="D37" s="136"/>
      <c r="E37" s="134"/>
      <c r="F37" s="134"/>
      <c r="G37" s="134"/>
      <c r="H37" s="134"/>
      <c r="I37" s="134"/>
      <c r="J37" s="134"/>
      <c r="K37" s="134"/>
      <c r="L37" s="134"/>
      <c r="M37" s="134"/>
      <c r="N37" s="134"/>
      <c r="O37" s="134"/>
      <c r="P37" s="134"/>
      <c r="Q37" s="48"/>
    </row>
    <row r="38" spans="1:17" x14ac:dyDescent="0.25">
      <c r="A38" s="137"/>
      <c r="B38" s="137" t="s">
        <v>21</v>
      </c>
      <c r="C38" s="133" t="s">
        <v>298</v>
      </c>
      <c r="D38" s="135" t="s">
        <v>906</v>
      </c>
      <c r="E38" s="133" t="s">
        <v>296</v>
      </c>
      <c r="F38" s="133" t="s">
        <v>123</v>
      </c>
      <c r="G38" s="133" t="s">
        <v>297</v>
      </c>
      <c r="H38" s="133" t="s">
        <v>123</v>
      </c>
      <c r="I38" s="133" t="s">
        <v>297</v>
      </c>
      <c r="J38" s="133" t="s">
        <v>297</v>
      </c>
      <c r="K38" s="133" t="s">
        <v>297</v>
      </c>
      <c r="L38" s="133" t="s">
        <v>297</v>
      </c>
      <c r="M38" s="133" t="s">
        <v>297</v>
      </c>
      <c r="N38" s="133" t="s">
        <v>297</v>
      </c>
      <c r="O38" s="133" t="s">
        <v>297</v>
      </c>
      <c r="P38" s="133"/>
      <c r="Q38" s="48"/>
    </row>
    <row r="39" spans="1:17" x14ac:dyDescent="0.25">
      <c r="A39" s="137"/>
      <c r="B39" s="137"/>
      <c r="C39" s="137"/>
      <c r="D39" s="136"/>
      <c r="E39" s="134"/>
      <c r="F39" s="134"/>
      <c r="G39" s="134"/>
      <c r="H39" s="134"/>
      <c r="I39" s="134"/>
      <c r="J39" s="134"/>
      <c r="K39" s="134"/>
      <c r="L39" s="134"/>
      <c r="M39" s="134"/>
      <c r="N39" s="134"/>
      <c r="O39" s="134"/>
      <c r="P39" s="134"/>
      <c r="Q39" s="48"/>
    </row>
    <row r="40" spans="1:17" x14ac:dyDescent="0.25">
      <c r="A40" s="137"/>
      <c r="B40" s="137"/>
      <c r="C40" s="137"/>
      <c r="D40" s="135" t="s">
        <v>308</v>
      </c>
      <c r="E40" s="133" t="s">
        <v>296</v>
      </c>
      <c r="F40" s="133" t="s">
        <v>123</v>
      </c>
      <c r="G40" s="133" t="s">
        <v>297</v>
      </c>
      <c r="H40" s="133" t="s">
        <v>123</v>
      </c>
      <c r="I40" s="133" t="s">
        <v>297</v>
      </c>
      <c r="J40" s="133" t="s">
        <v>297</v>
      </c>
      <c r="K40" s="133" t="s">
        <v>297</v>
      </c>
      <c r="L40" s="133" t="s">
        <v>297</v>
      </c>
      <c r="M40" s="133" t="s">
        <v>297</v>
      </c>
      <c r="N40" s="133" t="s">
        <v>297</v>
      </c>
      <c r="O40" s="133" t="s">
        <v>297</v>
      </c>
      <c r="P40" s="133"/>
      <c r="Q40" s="48"/>
    </row>
    <row r="41" spans="1:17" x14ac:dyDescent="0.25">
      <c r="A41" s="137"/>
      <c r="B41" s="137"/>
      <c r="C41" s="137"/>
      <c r="D41" s="136"/>
      <c r="E41" s="134"/>
      <c r="F41" s="134"/>
      <c r="G41" s="134"/>
      <c r="H41" s="134"/>
      <c r="I41" s="134"/>
      <c r="J41" s="134"/>
      <c r="K41" s="134"/>
      <c r="L41" s="134"/>
      <c r="M41" s="134"/>
      <c r="N41" s="134"/>
      <c r="O41" s="134"/>
      <c r="P41" s="134"/>
      <c r="Q41" s="48"/>
    </row>
    <row r="42" spans="1:17" x14ac:dyDescent="0.25">
      <c r="A42" s="137"/>
      <c r="B42" s="137"/>
      <c r="C42" s="137"/>
      <c r="D42" s="135" t="s">
        <v>309</v>
      </c>
      <c r="E42" s="133" t="s">
        <v>296</v>
      </c>
      <c r="F42" s="133" t="s">
        <v>123</v>
      </c>
      <c r="G42" s="133" t="s">
        <v>297</v>
      </c>
      <c r="H42" s="133" t="s">
        <v>123</v>
      </c>
      <c r="I42" s="133" t="s">
        <v>297</v>
      </c>
      <c r="J42" s="133" t="s">
        <v>297</v>
      </c>
      <c r="K42" s="133" t="s">
        <v>297</v>
      </c>
      <c r="L42" s="133" t="s">
        <v>297</v>
      </c>
      <c r="M42" s="133" t="s">
        <v>297</v>
      </c>
      <c r="N42" s="133" t="s">
        <v>297</v>
      </c>
      <c r="O42" s="133" t="s">
        <v>123</v>
      </c>
      <c r="P42" s="133"/>
      <c r="Q42" s="48"/>
    </row>
    <row r="43" spans="1:17" x14ac:dyDescent="0.25">
      <c r="A43" s="137"/>
      <c r="B43" s="137"/>
      <c r="C43" s="134"/>
      <c r="D43" s="136"/>
      <c r="E43" s="134"/>
      <c r="F43" s="134"/>
      <c r="G43" s="134"/>
      <c r="H43" s="134"/>
      <c r="I43" s="134"/>
      <c r="J43" s="134"/>
      <c r="K43" s="134"/>
      <c r="L43" s="134"/>
      <c r="M43" s="134"/>
      <c r="N43" s="134"/>
      <c r="O43" s="134"/>
      <c r="P43" s="134"/>
      <c r="Q43" s="48"/>
    </row>
    <row r="44" spans="1:17" x14ac:dyDescent="0.25">
      <c r="A44" s="137"/>
      <c r="B44" s="137"/>
      <c r="C44" s="133" t="s">
        <v>302</v>
      </c>
      <c r="D44" s="135" t="s">
        <v>906</v>
      </c>
      <c r="E44" s="133" t="s">
        <v>296</v>
      </c>
      <c r="F44" s="133" t="s">
        <v>123</v>
      </c>
      <c r="G44" s="133" t="s">
        <v>123</v>
      </c>
      <c r="H44" s="133" t="s">
        <v>297</v>
      </c>
      <c r="I44" s="133" t="s">
        <v>123</v>
      </c>
      <c r="J44" s="133" t="s">
        <v>123</v>
      </c>
      <c r="K44" s="133" t="s">
        <v>123</v>
      </c>
      <c r="L44" s="133" t="s">
        <v>123</v>
      </c>
      <c r="M44" s="133" t="s">
        <v>123</v>
      </c>
      <c r="N44" s="133" t="s">
        <v>123</v>
      </c>
      <c r="O44" s="133" t="s">
        <v>123</v>
      </c>
      <c r="P44" s="133"/>
      <c r="Q44" s="48"/>
    </row>
    <row r="45" spans="1:17" x14ac:dyDescent="0.25">
      <c r="A45" s="137"/>
      <c r="B45" s="134"/>
      <c r="C45" s="134"/>
      <c r="D45" s="154"/>
      <c r="E45" s="134"/>
      <c r="F45" s="134"/>
      <c r="G45" s="134"/>
      <c r="H45" s="134"/>
      <c r="I45" s="134"/>
      <c r="J45" s="134"/>
      <c r="K45" s="134"/>
      <c r="L45" s="134"/>
      <c r="M45" s="134"/>
      <c r="N45" s="134"/>
      <c r="O45" s="134"/>
      <c r="P45" s="134"/>
      <c r="Q45" s="48"/>
    </row>
    <row r="46" spans="1:17" ht="21" customHeight="1" x14ac:dyDescent="0.25">
      <c r="A46" s="137"/>
      <c r="B46" s="155" t="s">
        <v>22</v>
      </c>
      <c r="C46" s="138" t="s">
        <v>298</v>
      </c>
      <c r="D46" s="49" t="s">
        <v>840</v>
      </c>
      <c r="E46" s="40" t="s">
        <v>296</v>
      </c>
      <c r="F46" s="40" t="s">
        <v>123</v>
      </c>
      <c r="G46" s="40" t="s">
        <v>297</v>
      </c>
      <c r="H46" s="40" t="s">
        <v>297</v>
      </c>
      <c r="I46" s="40" t="s">
        <v>297</v>
      </c>
      <c r="J46" s="40" t="s">
        <v>297</v>
      </c>
      <c r="K46" s="40" t="s">
        <v>297</v>
      </c>
      <c r="L46" s="40" t="s">
        <v>297</v>
      </c>
      <c r="M46" s="40" t="s">
        <v>297</v>
      </c>
      <c r="N46" s="40" t="s">
        <v>297</v>
      </c>
      <c r="O46" s="40" t="s">
        <v>297</v>
      </c>
      <c r="P46" s="40"/>
      <c r="Q46" s="48"/>
    </row>
    <row r="47" spans="1:17" ht="22.5" customHeight="1" x14ac:dyDescent="0.25">
      <c r="A47" s="137"/>
      <c r="B47" s="155"/>
      <c r="C47" s="138"/>
      <c r="D47" s="49" t="s">
        <v>841</v>
      </c>
      <c r="E47" s="40" t="s">
        <v>296</v>
      </c>
      <c r="F47" s="40" t="s">
        <v>123</v>
      </c>
      <c r="G47" s="40" t="s">
        <v>297</v>
      </c>
      <c r="H47" s="40" t="s">
        <v>297</v>
      </c>
      <c r="I47" s="40" t="s">
        <v>297</v>
      </c>
      <c r="J47" s="40" t="s">
        <v>297</v>
      </c>
      <c r="K47" s="40" t="s">
        <v>297</v>
      </c>
      <c r="L47" s="40" t="s">
        <v>297</v>
      </c>
      <c r="M47" s="40" t="s">
        <v>297</v>
      </c>
      <c r="N47" s="40" t="s">
        <v>297</v>
      </c>
      <c r="O47" s="40" t="s">
        <v>297</v>
      </c>
      <c r="P47" s="40"/>
      <c r="Q47" s="48"/>
    </row>
    <row r="48" spans="1:17" ht="20.25" customHeight="1" x14ac:dyDescent="0.25">
      <c r="A48" s="137"/>
      <c r="B48" s="155"/>
      <c r="C48" s="138"/>
      <c r="D48" s="49" t="s">
        <v>842</v>
      </c>
      <c r="E48" s="40" t="s">
        <v>296</v>
      </c>
      <c r="F48" s="40" t="s">
        <v>123</v>
      </c>
      <c r="G48" s="40" t="s">
        <v>297</v>
      </c>
      <c r="H48" s="40" t="s">
        <v>123</v>
      </c>
      <c r="I48" s="40" t="s">
        <v>297</v>
      </c>
      <c r="J48" s="40" t="s">
        <v>297</v>
      </c>
      <c r="K48" s="40" t="s">
        <v>297</v>
      </c>
      <c r="L48" s="40" t="s">
        <v>297</v>
      </c>
      <c r="M48" s="40" t="s">
        <v>297</v>
      </c>
      <c r="N48" s="40" t="s">
        <v>297</v>
      </c>
      <c r="O48" s="40" t="s">
        <v>123</v>
      </c>
      <c r="P48" s="40"/>
      <c r="Q48" s="48"/>
    </row>
    <row r="49" spans="1:17" ht="22.5" customHeight="1" x14ac:dyDescent="0.25">
      <c r="A49" s="137"/>
      <c r="B49" s="155"/>
      <c r="C49" s="138"/>
      <c r="D49" s="49" t="s">
        <v>843</v>
      </c>
      <c r="E49" s="40" t="s">
        <v>296</v>
      </c>
      <c r="F49" s="40" t="s">
        <v>123</v>
      </c>
      <c r="G49" s="40" t="s">
        <v>297</v>
      </c>
      <c r="H49" s="40" t="s">
        <v>123</v>
      </c>
      <c r="I49" s="40" t="s">
        <v>297</v>
      </c>
      <c r="J49" s="40" t="s">
        <v>297</v>
      </c>
      <c r="K49" s="40" t="s">
        <v>297</v>
      </c>
      <c r="L49" s="40" t="s">
        <v>297</v>
      </c>
      <c r="M49" s="40" t="s">
        <v>297</v>
      </c>
      <c r="N49" s="40" t="s">
        <v>297</v>
      </c>
      <c r="O49" s="40" t="s">
        <v>123</v>
      </c>
      <c r="P49" s="35"/>
      <c r="Q49" s="48"/>
    </row>
    <row r="50" spans="1:17" ht="20.25" customHeight="1" x14ac:dyDescent="0.25">
      <c r="A50" s="137"/>
      <c r="B50" s="155"/>
      <c r="C50" s="139" t="s">
        <v>302</v>
      </c>
      <c r="D50" s="42" t="s">
        <v>840</v>
      </c>
      <c r="E50" s="40" t="s">
        <v>296</v>
      </c>
      <c r="F50" s="40" t="s">
        <v>123</v>
      </c>
      <c r="G50" s="40" t="s">
        <v>123</v>
      </c>
      <c r="H50" s="40" t="s">
        <v>297</v>
      </c>
      <c r="I50" s="40" t="s">
        <v>123</v>
      </c>
      <c r="J50" s="40" t="s">
        <v>123</v>
      </c>
      <c r="K50" s="40" t="s">
        <v>123</v>
      </c>
      <c r="L50" s="40" t="s">
        <v>123</v>
      </c>
      <c r="M50" s="40" t="s">
        <v>123</v>
      </c>
      <c r="N50" s="40" t="s">
        <v>123</v>
      </c>
      <c r="O50" s="40" t="s">
        <v>123</v>
      </c>
      <c r="P50" s="40"/>
      <c r="Q50" s="48"/>
    </row>
    <row r="51" spans="1:17" ht="18.75" customHeight="1" x14ac:dyDescent="0.25">
      <c r="A51" s="137"/>
      <c r="B51" s="156"/>
      <c r="C51" s="140"/>
      <c r="D51" s="43" t="s">
        <v>841</v>
      </c>
      <c r="E51" s="41" t="s">
        <v>296</v>
      </c>
      <c r="F51" s="41" t="s">
        <v>123</v>
      </c>
      <c r="G51" s="41" t="s">
        <v>123</v>
      </c>
      <c r="H51" s="41" t="s">
        <v>297</v>
      </c>
      <c r="I51" s="41" t="s">
        <v>123</v>
      </c>
      <c r="J51" s="41" t="s">
        <v>123</v>
      </c>
      <c r="K51" s="41" t="s">
        <v>123</v>
      </c>
      <c r="L51" s="41" t="s">
        <v>123</v>
      </c>
      <c r="M51" s="41" t="s">
        <v>123</v>
      </c>
      <c r="N51" s="41" t="s">
        <v>123</v>
      </c>
      <c r="O51" s="41" t="s">
        <v>123</v>
      </c>
      <c r="P51" s="40"/>
      <c r="Q51" s="48"/>
    </row>
    <row r="52" spans="1:17" x14ac:dyDescent="0.25">
      <c r="A52" s="137"/>
      <c r="B52" s="137" t="s">
        <v>23</v>
      </c>
      <c r="C52" s="133" t="s">
        <v>298</v>
      </c>
      <c r="D52" s="135" t="s">
        <v>310</v>
      </c>
      <c r="E52" s="133" t="s">
        <v>296</v>
      </c>
      <c r="F52" s="133" t="s">
        <v>123</v>
      </c>
      <c r="G52" s="133" t="s">
        <v>297</v>
      </c>
      <c r="H52" s="133" t="s">
        <v>297</v>
      </c>
      <c r="I52" s="133" t="s">
        <v>297</v>
      </c>
      <c r="J52" s="133" t="s">
        <v>297</v>
      </c>
      <c r="K52" s="133" t="s">
        <v>297</v>
      </c>
      <c r="L52" s="133" t="s">
        <v>297</v>
      </c>
      <c r="M52" s="133" t="s">
        <v>297</v>
      </c>
      <c r="N52" s="133" t="s">
        <v>297</v>
      </c>
      <c r="O52" s="133" t="s">
        <v>297</v>
      </c>
      <c r="P52" s="133"/>
      <c r="Q52" s="48"/>
    </row>
    <row r="53" spans="1:17" x14ac:dyDescent="0.25">
      <c r="A53" s="137"/>
      <c r="B53" s="137"/>
      <c r="C53" s="137"/>
      <c r="D53" s="136"/>
      <c r="E53" s="134"/>
      <c r="F53" s="134"/>
      <c r="G53" s="134"/>
      <c r="H53" s="134"/>
      <c r="I53" s="134"/>
      <c r="J53" s="134"/>
      <c r="K53" s="134"/>
      <c r="L53" s="134"/>
      <c r="M53" s="134"/>
      <c r="N53" s="134"/>
      <c r="O53" s="134"/>
      <c r="P53" s="134"/>
      <c r="Q53" s="48"/>
    </row>
    <row r="54" spans="1:17" x14ac:dyDescent="0.25">
      <c r="A54" s="137"/>
      <c r="B54" s="137"/>
      <c r="C54" s="137"/>
      <c r="D54" s="135" t="s">
        <v>311</v>
      </c>
      <c r="E54" s="133" t="s">
        <v>296</v>
      </c>
      <c r="F54" s="133" t="s">
        <v>123</v>
      </c>
      <c r="G54" s="133" t="s">
        <v>297</v>
      </c>
      <c r="H54" s="133" t="s">
        <v>297</v>
      </c>
      <c r="I54" s="133" t="s">
        <v>297</v>
      </c>
      <c r="J54" s="133" t="s">
        <v>297</v>
      </c>
      <c r="K54" s="133" t="s">
        <v>297</v>
      </c>
      <c r="L54" s="133" t="s">
        <v>297</v>
      </c>
      <c r="M54" s="133" t="s">
        <v>297</v>
      </c>
      <c r="N54" s="133" t="s">
        <v>297</v>
      </c>
      <c r="O54" s="133" t="s">
        <v>297</v>
      </c>
      <c r="P54" s="133"/>
      <c r="Q54" s="48"/>
    </row>
    <row r="55" spans="1:17" x14ac:dyDescent="0.25">
      <c r="A55" s="137"/>
      <c r="B55" s="137"/>
      <c r="C55" s="137"/>
      <c r="D55" s="136"/>
      <c r="E55" s="134"/>
      <c r="F55" s="134"/>
      <c r="G55" s="134"/>
      <c r="H55" s="134"/>
      <c r="I55" s="134"/>
      <c r="J55" s="134"/>
      <c r="K55" s="134"/>
      <c r="L55" s="134"/>
      <c r="M55" s="134"/>
      <c r="N55" s="134"/>
      <c r="O55" s="134"/>
      <c r="P55" s="134"/>
      <c r="Q55" s="48"/>
    </row>
    <row r="56" spans="1:17" x14ac:dyDescent="0.25">
      <c r="A56" s="137"/>
      <c r="B56" s="137"/>
      <c r="C56" s="137"/>
      <c r="D56" s="135" t="s">
        <v>312</v>
      </c>
      <c r="E56" s="133" t="s">
        <v>296</v>
      </c>
      <c r="F56" s="133" t="s">
        <v>297</v>
      </c>
      <c r="G56" s="133" t="s">
        <v>297</v>
      </c>
      <c r="H56" s="133" t="s">
        <v>297</v>
      </c>
      <c r="I56" s="133" t="s">
        <v>297</v>
      </c>
      <c r="J56" s="133" t="s">
        <v>297</v>
      </c>
      <c r="K56" s="133" t="s">
        <v>297</v>
      </c>
      <c r="L56" s="133" t="s">
        <v>123</v>
      </c>
      <c r="M56" s="133" t="s">
        <v>297</v>
      </c>
      <c r="N56" s="133" t="s">
        <v>297</v>
      </c>
      <c r="O56" s="133" t="s">
        <v>297</v>
      </c>
      <c r="P56" s="133"/>
      <c r="Q56" s="48"/>
    </row>
    <row r="57" spans="1:17" x14ac:dyDescent="0.25">
      <c r="A57" s="137"/>
      <c r="B57" s="137"/>
      <c r="C57" s="137"/>
      <c r="D57" s="136"/>
      <c r="E57" s="134"/>
      <c r="F57" s="134"/>
      <c r="G57" s="134"/>
      <c r="H57" s="134"/>
      <c r="I57" s="134"/>
      <c r="J57" s="134"/>
      <c r="K57" s="134"/>
      <c r="L57" s="134"/>
      <c r="M57" s="134"/>
      <c r="N57" s="134"/>
      <c r="O57" s="134"/>
      <c r="P57" s="134"/>
      <c r="Q57" s="48"/>
    </row>
    <row r="58" spans="1:17" x14ac:dyDescent="0.25">
      <c r="A58" s="137"/>
      <c r="B58" s="137"/>
      <c r="C58" s="137"/>
      <c r="D58" s="135" t="s">
        <v>313</v>
      </c>
      <c r="E58" s="133" t="s">
        <v>296</v>
      </c>
      <c r="F58" s="133" t="s">
        <v>123</v>
      </c>
      <c r="G58" s="133" t="s">
        <v>297</v>
      </c>
      <c r="H58" s="133" t="s">
        <v>297</v>
      </c>
      <c r="I58" s="133" t="s">
        <v>297</v>
      </c>
      <c r="J58" s="133" t="s">
        <v>297</v>
      </c>
      <c r="K58" s="133" t="s">
        <v>297</v>
      </c>
      <c r="L58" s="133" t="s">
        <v>297</v>
      </c>
      <c r="M58" s="133" t="s">
        <v>297</v>
      </c>
      <c r="N58" s="133" t="s">
        <v>297</v>
      </c>
      <c r="O58" s="133" t="s">
        <v>297</v>
      </c>
      <c r="P58" s="133"/>
      <c r="Q58" s="48"/>
    </row>
    <row r="59" spans="1:17" x14ac:dyDescent="0.25">
      <c r="A59" s="137"/>
      <c r="B59" s="137"/>
      <c r="C59" s="134"/>
      <c r="D59" s="136"/>
      <c r="E59" s="134"/>
      <c r="F59" s="134"/>
      <c r="G59" s="134"/>
      <c r="H59" s="134"/>
      <c r="I59" s="134"/>
      <c r="J59" s="134"/>
      <c r="K59" s="134"/>
      <c r="L59" s="134"/>
      <c r="M59" s="134"/>
      <c r="N59" s="134"/>
      <c r="O59" s="134"/>
      <c r="P59" s="134"/>
      <c r="Q59" s="48"/>
    </row>
    <row r="60" spans="1:17" x14ac:dyDescent="0.25">
      <c r="A60" s="137"/>
      <c r="B60" s="137"/>
      <c r="C60" s="133" t="s">
        <v>302</v>
      </c>
      <c r="D60" s="135" t="s">
        <v>848</v>
      </c>
      <c r="E60" s="133" t="s">
        <v>296</v>
      </c>
      <c r="F60" s="133" t="s">
        <v>123</v>
      </c>
      <c r="G60" s="133" t="s">
        <v>123</v>
      </c>
      <c r="H60" s="133" t="s">
        <v>297</v>
      </c>
      <c r="I60" s="133" t="s">
        <v>123</v>
      </c>
      <c r="J60" s="133" t="s">
        <v>123</v>
      </c>
      <c r="K60" s="133" t="s">
        <v>123</v>
      </c>
      <c r="L60" s="133" t="s">
        <v>123</v>
      </c>
      <c r="M60" s="133" t="s">
        <v>123</v>
      </c>
      <c r="N60" s="133" t="s">
        <v>123</v>
      </c>
      <c r="O60" s="133" t="s">
        <v>123</v>
      </c>
      <c r="P60" s="133"/>
      <c r="Q60" s="48"/>
    </row>
    <row r="61" spans="1:17" x14ac:dyDescent="0.25">
      <c r="A61" s="134"/>
      <c r="B61" s="134"/>
      <c r="C61" s="134"/>
      <c r="D61" s="136"/>
      <c r="E61" s="134"/>
      <c r="F61" s="134"/>
      <c r="G61" s="134"/>
      <c r="H61" s="134"/>
      <c r="I61" s="134"/>
      <c r="J61" s="134"/>
      <c r="K61" s="134"/>
      <c r="L61" s="134"/>
      <c r="M61" s="134"/>
      <c r="N61" s="134"/>
      <c r="O61" s="134"/>
      <c r="P61" s="134"/>
      <c r="Q61" s="48"/>
    </row>
    <row r="62" spans="1:17" x14ac:dyDescent="0.25">
      <c r="A62" s="137"/>
      <c r="B62" s="137" t="s">
        <v>26</v>
      </c>
      <c r="C62" s="133" t="s">
        <v>298</v>
      </c>
      <c r="D62" s="135" t="s">
        <v>821</v>
      </c>
      <c r="E62" s="133" t="s">
        <v>296</v>
      </c>
      <c r="F62" s="133" t="s">
        <v>123</v>
      </c>
      <c r="G62" s="133" t="s">
        <v>297</v>
      </c>
      <c r="H62" s="133" t="s">
        <v>297</v>
      </c>
      <c r="I62" s="133" t="s">
        <v>297</v>
      </c>
      <c r="J62" s="133" t="s">
        <v>297</v>
      </c>
      <c r="K62" s="133" t="s">
        <v>297</v>
      </c>
      <c r="L62" s="133" t="s">
        <v>297</v>
      </c>
      <c r="M62" s="133" t="s">
        <v>297</v>
      </c>
      <c r="N62" s="133" t="s">
        <v>297</v>
      </c>
      <c r="O62" s="133" t="s">
        <v>123</v>
      </c>
      <c r="P62" s="133"/>
      <c r="Q62" s="48"/>
    </row>
    <row r="63" spans="1:17" x14ac:dyDescent="0.25">
      <c r="A63" s="137"/>
      <c r="B63" s="137"/>
      <c r="C63" s="137"/>
      <c r="D63" s="136"/>
      <c r="E63" s="134"/>
      <c r="F63" s="134"/>
      <c r="G63" s="134"/>
      <c r="H63" s="134"/>
      <c r="I63" s="134"/>
      <c r="J63" s="134"/>
      <c r="K63" s="134"/>
      <c r="L63" s="134"/>
      <c r="M63" s="134"/>
      <c r="N63" s="134"/>
      <c r="O63" s="134"/>
      <c r="P63" s="134"/>
      <c r="Q63" s="48"/>
    </row>
    <row r="64" spans="1:17" x14ac:dyDescent="0.25">
      <c r="A64" s="137"/>
      <c r="B64" s="137"/>
      <c r="C64" s="137"/>
      <c r="D64" s="135" t="s">
        <v>314</v>
      </c>
      <c r="E64" s="133" t="s">
        <v>296</v>
      </c>
      <c r="F64" s="133" t="s">
        <v>123</v>
      </c>
      <c r="G64" s="133" t="s">
        <v>297</v>
      </c>
      <c r="H64" s="133" t="s">
        <v>297</v>
      </c>
      <c r="I64" s="133" t="s">
        <v>297</v>
      </c>
      <c r="J64" s="133" t="s">
        <v>297</v>
      </c>
      <c r="K64" s="133" t="s">
        <v>297</v>
      </c>
      <c r="L64" s="133" t="s">
        <v>297</v>
      </c>
      <c r="M64" s="133" t="s">
        <v>297</v>
      </c>
      <c r="N64" s="133" t="s">
        <v>297</v>
      </c>
      <c r="O64" s="133" t="s">
        <v>297</v>
      </c>
      <c r="P64" s="133"/>
      <c r="Q64" s="48"/>
    </row>
    <row r="65" spans="1:17" x14ac:dyDescent="0.25">
      <c r="A65" s="137"/>
      <c r="B65" s="137"/>
      <c r="C65" s="134"/>
      <c r="D65" s="136"/>
      <c r="E65" s="134"/>
      <c r="F65" s="134"/>
      <c r="G65" s="134"/>
      <c r="H65" s="134"/>
      <c r="I65" s="134"/>
      <c r="J65" s="134"/>
      <c r="K65" s="134"/>
      <c r="L65" s="134"/>
      <c r="M65" s="134"/>
      <c r="N65" s="134"/>
      <c r="O65" s="134"/>
      <c r="P65" s="134"/>
      <c r="Q65" s="48"/>
    </row>
    <row r="66" spans="1:17" x14ac:dyDescent="0.25">
      <c r="A66" s="137"/>
      <c r="B66" s="137"/>
      <c r="C66" s="133" t="s">
        <v>302</v>
      </c>
      <c r="D66" s="135" t="s">
        <v>522</v>
      </c>
      <c r="E66" s="133"/>
      <c r="F66" s="133"/>
      <c r="G66" s="133"/>
      <c r="H66" s="133"/>
      <c r="I66" s="133"/>
      <c r="J66" s="133"/>
      <c r="K66" s="133"/>
      <c r="L66" s="133"/>
      <c r="M66" s="133"/>
      <c r="N66" s="133"/>
      <c r="O66" s="133"/>
      <c r="P66" s="133"/>
      <c r="Q66" s="48"/>
    </row>
    <row r="67" spans="1:17" x14ac:dyDescent="0.25">
      <c r="A67" s="137"/>
      <c r="B67" s="134"/>
      <c r="C67" s="134"/>
      <c r="D67" s="136"/>
      <c r="E67" s="134"/>
      <c r="F67" s="134"/>
      <c r="G67" s="134"/>
      <c r="H67" s="134"/>
      <c r="I67" s="134"/>
      <c r="J67" s="134"/>
      <c r="K67" s="134"/>
      <c r="L67" s="134"/>
      <c r="M67" s="134"/>
      <c r="N67" s="134"/>
      <c r="O67" s="134"/>
      <c r="P67" s="134"/>
      <c r="Q67" s="48"/>
    </row>
    <row r="68" spans="1:17" x14ac:dyDescent="0.25">
      <c r="A68" s="137"/>
      <c r="B68" s="137" t="s">
        <v>27</v>
      </c>
      <c r="C68" s="133" t="s">
        <v>298</v>
      </c>
      <c r="D68" s="135" t="s">
        <v>820</v>
      </c>
      <c r="E68" s="133" t="s">
        <v>296</v>
      </c>
      <c r="F68" s="133" t="s">
        <v>123</v>
      </c>
      <c r="G68" s="133" t="s">
        <v>297</v>
      </c>
      <c r="H68" s="133" t="s">
        <v>123</v>
      </c>
      <c r="I68" s="133" t="s">
        <v>297</v>
      </c>
      <c r="J68" s="133" t="s">
        <v>297</v>
      </c>
      <c r="K68" s="133" t="s">
        <v>297</v>
      </c>
      <c r="L68" s="133" t="s">
        <v>297</v>
      </c>
      <c r="M68" s="133" t="s">
        <v>297</v>
      </c>
      <c r="N68" s="133" t="s">
        <v>297</v>
      </c>
      <c r="O68" s="133" t="s">
        <v>297</v>
      </c>
      <c r="P68" s="133"/>
      <c r="Q68" s="48"/>
    </row>
    <row r="69" spans="1:17" x14ac:dyDescent="0.25">
      <c r="A69" s="137"/>
      <c r="B69" s="137"/>
      <c r="C69" s="134"/>
      <c r="D69" s="136"/>
      <c r="E69" s="134"/>
      <c r="F69" s="134"/>
      <c r="G69" s="134"/>
      <c r="H69" s="134"/>
      <c r="I69" s="134"/>
      <c r="J69" s="134"/>
      <c r="K69" s="134"/>
      <c r="L69" s="134"/>
      <c r="M69" s="134"/>
      <c r="N69" s="134"/>
      <c r="O69" s="134"/>
      <c r="P69" s="134"/>
      <c r="Q69" s="48"/>
    </row>
    <row r="70" spans="1:17" x14ac:dyDescent="0.25">
      <c r="A70" s="137"/>
      <c r="B70" s="137"/>
      <c r="C70" s="133" t="s">
        <v>302</v>
      </c>
      <c r="D70" s="135" t="s">
        <v>522</v>
      </c>
      <c r="E70" s="133"/>
      <c r="F70" s="133"/>
      <c r="G70" s="133"/>
      <c r="H70" s="133"/>
      <c r="I70" s="133"/>
      <c r="J70" s="133"/>
      <c r="K70" s="133"/>
      <c r="L70" s="133"/>
      <c r="M70" s="133"/>
      <c r="N70" s="133"/>
      <c r="O70" s="133"/>
      <c r="P70" s="133"/>
      <c r="Q70" s="48"/>
    </row>
    <row r="71" spans="1:17" x14ac:dyDescent="0.25">
      <c r="A71" s="137"/>
      <c r="B71" s="134"/>
      <c r="C71" s="134"/>
      <c r="D71" s="136"/>
      <c r="E71" s="134"/>
      <c r="F71" s="134"/>
      <c r="G71" s="134"/>
      <c r="H71" s="134"/>
      <c r="I71" s="134"/>
      <c r="J71" s="134"/>
      <c r="K71" s="134"/>
      <c r="L71" s="134"/>
      <c r="M71" s="134"/>
      <c r="N71" s="134"/>
      <c r="O71" s="134"/>
      <c r="P71" s="134"/>
      <c r="Q71" s="48"/>
    </row>
    <row r="72" spans="1:17" x14ac:dyDescent="0.25">
      <c r="A72" s="137"/>
      <c r="B72" s="137" t="s">
        <v>28</v>
      </c>
      <c r="C72" s="133" t="s">
        <v>298</v>
      </c>
      <c r="D72" s="135" t="s">
        <v>907</v>
      </c>
      <c r="E72" s="133" t="s">
        <v>296</v>
      </c>
      <c r="F72" s="133" t="s">
        <v>123</v>
      </c>
      <c r="G72" s="133" t="s">
        <v>297</v>
      </c>
      <c r="H72" s="133" t="s">
        <v>297</v>
      </c>
      <c r="I72" s="133" t="s">
        <v>297</v>
      </c>
      <c r="J72" s="133" t="s">
        <v>297</v>
      </c>
      <c r="K72" s="133" t="s">
        <v>297</v>
      </c>
      <c r="L72" s="133" t="s">
        <v>297</v>
      </c>
      <c r="M72" s="133" t="s">
        <v>297</v>
      </c>
      <c r="N72" s="133" t="s">
        <v>297</v>
      </c>
      <c r="O72" s="133" t="s">
        <v>297</v>
      </c>
      <c r="P72" s="133"/>
      <c r="Q72" s="48"/>
    </row>
    <row r="73" spans="1:17" x14ac:dyDescent="0.25">
      <c r="A73" s="137"/>
      <c r="B73" s="137"/>
      <c r="C73" s="137"/>
      <c r="D73" s="136"/>
      <c r="E73" s="134"/>
      <c r="F73" s="134"/>
      <c r="G73" s="134"/>
      <c r="H73" s="134"/>
      <c r="I73" s="134"/>
      <c r="J73" s="134"/>
      <c r="K73" s="134"/>
      <c r="L73" s="134"/>
      <c r="M73" s="134"/>
      <c r="N73" s="134"/>
      <c r="O73" s="134"/>
      <c r="P73" s="134"/>
      <c r="Q73" s="48"/>
    </row>
    <row r="74" spans="1:17" x14ac:dyDescent="0.25">
      <c r="A74" s="137"/>
      <c r="B74" s="137"/>
      <c r="C74" s="137"/>
      <c r="D74" s="135" t="s">
        <v>908</v>
      </c>
      <c r="E74" s="133" t="s">
        <v>296</v>
      </c>
      <c r="F74" s="133" t="s">
        <v>123</v>
      </c>
      <c r="G74" s="133" t="s">
        <v>297</v>
      </c>
      <c r="H74" s="133" t="s">
        <v>297</v>
      </c>
      <c r="I74" s="133" t="s">
        <v>297</v>
      </c>
      <c r="J74" s="133" t="s">
        <v>297</v>
      </c>
      <c r="K74" s="133" t="s">
        <v>297</v>
      </c>
      <c r="L74" s="133" t="s">
        <v>297</v>
      </c>
      <c r="M74" s="133" t="s">
        <v>297</v>
      </c>
      <c r="N74" s="133" t="s">
        <v>297</v>
      </c>
      <c r="O74" s="133" t="s">
        <v>297</v>
      </c>
      <c r="P74" s="133"/>
      <c r="Q74" s="48"/>
    </row>
    <row r="75" spans="1:17" x14ac:dyDescent="0.25">
      <c r="A75" s="137"/>
      <c r="B75" s="137"/>
      <c r="C75" s="137"/>
      <c r="D75" s="136"/>
      <c r="E75" s="134"/>
      <c r="F75" s="134"/>
      <c r="G75" s="134"/>
      <c r="H75" s="134"/>
      <c r="I75" s="134"/>
      <c r="J75" s="134"/>
      <c r="K75" s="134"/>
      <c r="L75" s="134"/>
      <c r="M75" s="134"/>
      <c r="N75" s="134"/>
      <c r="O75" s="134"/>
      <c r="P75" s="134"/>
      <c r="Q75" s="48"/>
    </row>
    <row r="76" spans="1:17" x14ac:dyDescent="0.25">
      <c r="A76" s="137"/>
      <c r="B76" s="137"/>
      <c r="C76" s="137"/>
      <c r="D76" s="135" t="s">
        <v>909</v>
      </c>
      <c r="E76" s="133" t="s">
        <v>296</v>
      </c>
      <c r="F76" s="133" t="s">
        <v>123</v>
      </c>
      <c r="G76" s="133" t="s">
        <v>297</v>
      </c>
      <c r="H76" s="133" t="s">
        <v>297</v>
      </c>
      <c r="I76" s="133" t="s">
        <v>297</v>
      </c>
      <c r="J76" s="133" t="s">
        <v>297</v>
      </c>
      <c r="K76" s="133" t="s">
        <v>297</v>
      </c>
      <c r="L76" s="133" t="s">
        <v>297</v>
      </c>
      <c r="M76" s="133" t="s">
        <v>297</v>
      </c>
      <c r="N76" s="133" t="s">
        <v>297</v>
      </c>
      <c r="O76" s="133" t="s">
        <v>297</v>
      </c>
      <c r="P76" s="133"/>
      <c r="Q76" s="48"/>
    </row>
    <row r="77" spans="1:17" x14ac:dyDescent="0.25">
      <c r="A77" s="137"/>
      <c r="B77" s="137"/>
      <c r="C77" s="137"/>
      <c r="D77" s="136"/>
      <c r="E77" s="134"/>
      <c r="F77" s="134"/>
      <c r="G77" s="134"/>
      <c r="H77" s="134"/>
      <c r="I77" s="134"/>
      <c r="J77" s="134"/>
      <c r="K77" s="134"/>
      <c r="L77" s="134"/>
      <c r="M77" s="134"/>
      <c r="N77" s="134"/>
      <c r="O77" s="134"/>
      <c r="P77" s="134"/>
      <c r="Q77" s="48"/>
    </row>
    <row r="78" spans="1:17" x14ac:dyDescent="0.25">
      <c r="A78" s="137"/>
      <c r="B78" s="137"/>
      <c r="C78" s="137"/>
      <c r="D78" s="135" t="s">
        <v>910</v>
      </c>
      <c r="E78" s="133" t="s">
        <v>296</v>
      </c>
      <c r="F78" s="133" t="s">
        <v>123</v>
      </c>
      <c r="G78" s="133" t="s">
        <v>297</v>
      </c>
      <c r="H78" s="133" t="s">
        <v>297</v>
      </c>
      <c r="I78" s="133" t="s">
        <v>297</v>
      </c>
      <c r="J78" s="133" t="s">
        <v>297</v>
      </c>
      <c r="K78" s="133" t="s">
        <v>297</v>
      </c>
      <c r="L78" s="133" t="s">
        <v>297</v>
      </c>
      <c r="M78" s="133" t="s">
        <v>297</v>
      </c>
      <c r="N78" s="133" t="s">
        <v>297</v>
      </c>
      <c r="O78" s="133" t="s">
        <v>297</v>
      </c>
      <c r="P78" s="133"/>
      <c r="Q78" s="48"/>
    </row>
    <row r="79" spans="1:17" x14ac:dyDescent="0.25">
      <c r="A79" s="137"/>
      <c r="B79" s="137"/>
      <c r="C79" s="137"/>
      <c r="D79" s="136"/>
      <c r="E79" s="134"/>
      <c r="F79" s="134"/>
      <c r="G79" s="134"/>
      <c r="H79" s="134"/>
      <c r="I79" s="134"/>
      <c r="J79" s="134"/>
      <c r="K79" s="134"/>
      <c r="L79" s="134"/>
      <c r="M79" s="134"/>
      <c r="N79" s="134"/>
      <c r="O79" s="134"/>
      <c r="P79" s="134"/>
      <c r="Q79" s="48"/>
    </row>
    <row r="80" spans="1:17" x14ac:dyDescent="0.25">
      <c r="A80" s="137"/>
      <c r="B80" s="137"/>
      <c r="C80" s="137"/>
      <c r="D80" s="135" t="s">
        <v>911</v>
      </c>
      <c r="E80" s="133" t="s">
        <v>296</v>
      </c>
      <c r="F80" s="133" t="s">
        <v>123</v>
      </c>
      <c r="G80" s="133" t="s">
        <v>297</v>
      </c>
      <c r="H80" s="133" t="s">
        <v>297</v>
      </c>
      <c r="I80" s="133" t="s">
        <v>297</v>
      </c>
      <c r="J80" s="133" t="s">
        <v>297</v>
      </c>
      <c r="K80" s="133" t="s">
        <v>297</v>
      </c>
      <c r="L80" s="133" t="s">
        <v>297</v>
      </c>
      <c r="M80" s="133" t="s">
        <v>297</v>
      </c>
      <c r="N80" s="133" t="s">
        <v>297</v>
      </c>
      <c r="O80" s="133" t="s">
        <v>297</v>
      </c>
      <c r="P80" s="133"/>
      <c r="Q80" s="48"/>
    </row>
    <row r="81" spans="1:17" x14ac:dyDescent="0.25">
      <c r="A81" s="137"/>
      <c r="B81" s="137"/>
      <c r="C81" s="137"/>
      <c r="D81" s="136"/>
      <c r="E81" s="134"/>
      <c r="F81" s="134"/>
      <c r="G81" s="134"/>
      <c r="H81" s="134"/>
      <c r="I81" s="134"/>
      <c r="J81" s="134"/>
      <c r="K81" s="134"/>
      <c r="L81" s="134"/>
      <c r="M81" s="134"/>
      <c r="N81" s="134"/>
      <c r="O81" s="134"/>
      <c r="P81" s="134"/>
      <c r="Q81" s="48"/>
    </row>
    <row r="82" spans="1:17" x14ac:dyDescent="0.25">
      <c r="A82" s="137"/>
      <c r="B82" s="137"/>
      <c r="C82" s="137"/>
      <c r="D82" s="135" t="s">
        <v>912</v>
      </c>
      <c r="E82" s="133" t="s">
        <v>296</v>
      </c>
      <c r="F82" s="133" t="s">
        <v>123</v>
      </c>
      <c r="G82" s="133" t="s">
        <v>297</v>
      </c>
      <c r="H82" s="133" t="s">
        <v>297</v>
      </c>
      <c r="I82" s="133" t="s">
        <v>297</v>
      </c>
      <c r="J82" s="133" t="s">
        <v>297</v>
      </c>
      <c r="K82" s="133" t="s">
        <v>297</v>
      </c>
      <c r="L82" s="133" t="s">
        <v>297</v>
      </c>
      <c r="M82" s="133" t="s">
        <v>297</v>
      </c>
      <c r="N82" s="133" t="s">
        <v>297</v>
      </c>
      <c r="O82" s="133" t="s">
        <v>297</v>
      </c>
      <c r="P82" s="133"/>
      <c r="Q82" s="48"/>
    </row>
    <row r="83" spans="1:17" x14ac:dyDescent="0.25">
      <c r="A83" s="137"/>
      <c r="B83" s="137"/>
      <c r="C83" s="137"/>
      <c r="D83" s="136"/>
      <c r="E83" s="134"/>
      <c r="F83" s="134"/>
      <c r="G83" s="134"/>
      <c r="H83" s="134"/>
      <c r="I83" s="134"/>
      <c r="J83" s="134"/>
      <c r="K83" s="134"/>
      <c r="L83" s="134"/>
      <c r="M83" s="134"/>
      <c r="N83" s="134"/>
      <c r="O83" s="134"/>
      <c r="P83" s="134"/>
      <c r="Q83" s="48"/>
    </row>
    <row r="84" spans="1:17" x14ac:dyDescent="0.25">
      <c r="A84" s="137"/>
      <c r="B84" s="137"/>
      <c r="C84" s="137"/>
      <c r="D84" s="135" t="s">
        <v>913</v>
      </c>
      <c r="E84" s="133" t="s">
        <v>296</v>
      </c>
      <c r="F84" s="133" t="s">
        <v>123</v>
      </c>
      <c r="G84" s="133" t="s">
        <v>297</v>
      </c>
      <c r="H84" s="133" t="s">
        <v>297</v>
      </c>
      <c r="I84" s="133" t="s">
        <v>297</v>
      </c>
      <c r="J84" s="133" t="s">
        <v>297</v>
      </c>
      <c r="K84" s="133" t="s">
        <v>297</v>
      </c>
      <c r="L84" s="133" t="s">
        <v>297</v>
      </c>
      <c r="M84" s="133" t="s">
        <v>297</v>
      </c>
      <c r="N84" s="133" t="s">
        <v>297</v>
      </c>
      <c r="O84" s="133" t="s">
        <v>297</v>
      </c>
      <c r="P84" s="133"/>
      <c r="Q84" s="48"/>
    </row>
    <row r="85" spans="1:17" x14ac:dyDescent="0.25">
      <c r="A85" s="137"/>
      <c r="B85" s="137"/>
      <c r="C85" s="137"/>
      <c r="D85" s="136"/>
      <c r="E85" s="134"/>
      <c r="F85" s="134"/>
      <c r="G85" s="134"/>
      <c r="H85" s="134"/>
      <c r="I85" s="134"/>
      <c r="J85" s="134"/>
      <c r="K85" s="134"/>
      <c r="L85" s="134"/>
      <c r="M85" s="134"/>
      <c r="N85" s="134"/>
      <c r="O85" s="134"/>
      <c r="P85" s="134"/>
      <c r="Q85" s="48"/>
    </row>
    <row r="86" spans="1:17" x14ac:dyDescent="0.25">
      <c r="A86" s="137"/>
      <c r="B86" s="137"/>
      <c r="C86" s="137"/>
      <c r="D86" s="135" t="s">
        <v>914</v>
      </c>
      <c r="E86" s="133" t="s">
        <v>296</v>
      </c>
      <c r="F86" s="133" t="s">
        <v>123</v>
      </c>
      <c r="G86" s="133" t="s">
        <v>297</v>
      </c>
      <c r="H86" s="133" t="s">
        <v>297</v>
      </c>
      <c r="I86" s="133" t="s">
        <v>297</v>
      </c>
      <c r="J86" s="133" t="s">
        <v>297</v>
      </c>
      <c r="K86" s="133" t="s">
        <v>297</v>
      </c>
      <c r="L86" s="133" t="s">
        <v>297</v>
      </c>
      <c r="M86" s="133" t="s">
        <v>297</v>
      </c>
      <c r="N86" s="133" t="s">
        <v>297</v>
      </c>
      <c r="O86" s="133" t="s">
        <v>297</v>
      </c>
      <c r="P86" s="133"/>
      <c r="Q86" s="48"/>
    </row>
    <row r="87" spans="1:17" x14ac:dyDescent="0.25">
      <c r="A87" s="137"/>
      <c r="B87" s="137"/>
      <c r="C87" s="134"/>
      <c r="D87" s="136"/>
      <c r="E87" s="134"/>
      <c r="F87" s="134"/>
      <c r="G87" s="134"/>
      <c r="H87" s="134"/>
      <c r="I87" s="134"/>
      <c r="J87" s="134"/>
      <c r="K87" s="134"/>
      <c r="L87" s="134"/>
      <c r="M87" s="134"/>
      <c r="N87" s="134"/>
      <c r="O87" s="134"/>
      <c r="P87" s="134"/>
      <c r="Q87" s="48"/>
    </row>
    <row r="88" spans="1:17" x14ac:dyDescent="0.25">
      <c r="A88" s="137"/>
      <c r="B88" s="137"/>
      <c r="C88" s="133" t="s">
        <v>302</v>
      </c>
      <c r="D88" s="135" t="s">
        <v>915</v>
      </c>
      <c r="E88" s="133" t="s">
        <v>296</v>
      </c>
      <c r="F88" s="133" t="s">
        <v>123</v>
      </c>
      <c r="G88" s="133" t="s">
        <v>123</v>
      </c>
      <c r="H88" s="133" t="s">
        <v>297</v>
      </c>
      <c r="I88" s="133" t="s">
        <v>123</v>
      </c>
      <c r="J88" s="133" t="s">
        <v>123</v>
      </c>
      <c r="K88" s="133" t="s">
        <v>123</v>
      </c>
      <c r="L88" s="133" t="s">
        <v>123</v>
      </c>
      <c r="M88" s="133" t="s">
        <v>123</v>
      </c>
      <c r="N88" s="133" t="s">
        <v>123</v>
      </c>
      <c r="O88" s="133" t="s">
        <v>123</v>
      </c>
      <c r="P88" s="133"/>
      <c r="Q88" s="48"/>
    </row>
    <row r="89" spans="1:17" x14ac:dyDescent="0.25">
      <c r="A89" s="137"/>
      <c r="B89" s="134"/>
      <c r="C89" s="134"/>
      <c r="D89" s="136"/>
      <c r="E89" s="134"/>
      <c r="F89" s="134"/>
      <c r="G89" s="134"/>
      <c r="H89" s="134"/>
      <c r="I89" s="134"/>
      <c r="J89" s="134"/>
      <c r="K89" s="134"/>
      <c r="L89" s="134"/>
      <c r="M89" s="134"/>
      <c r="N89" s="134"/>
      <c r="O89" s="134"/>
      <c r="P89" s="134"/>
      <c r="Q89" s="48"/>
    </row>
    <row r="90" spans="1:17" x14ac:dyDescent="0.25">
      <c r="A90" s="137"/>
      <c r="B90" s="137" t="s">
        <v>29</v>
      </c>
      <c r="C90" s="133" t="s">
        <v>298</v>
      </c>
      <c r="D90" s="135" t="s">
        <v>522</v>
      </c>
      <c r="E90" s="133"/>
      <c r="F90" s="133"/>
      <c r="G90" s="133"/>
      <c r="H90" s="133"/>
      <c r="I90" s="133"/>
      <c r="J90" s="133"/>
      <c r="K90" s="133"/>
      <c r="L90" s="133"/>
      <c r="M90" s="133"/>
      <c r="N90" s="133"/>
      <c r="O90" s="133"/>
      <c r="P90" s="133"/>
      <c r="Q90" s="48"/>
    </row>
    <row r="91" spans="1:17" x14ac:dyDescent="0.25">
      <c r="A91" s="137"/>
      <c r="B91" s="137"/>
      <c r="C91" s="134"/>
      <c r="D91" s="136"/>
      <c r="E91" s="134"/>
      <c r="F91" s="134"/>
      <c r="G91" s="134"/>
      <c r="H91" s="134"/>
      <c r="I91" s="134"/>
      <c r="J91" s="134"/>
      <c r="K91" s="134"/>
      <c r="L91" s="134"/>
      <c r="M91" s="134"/>
      <c r="N91" s="134"/>
      <c r="O91" s="134"/>
      <c r="P91" s="134"/>
      <c r="Q91" s="48"/>
    </row>
    <row r="92" spans="1:17" x14ac:dyDescent="0.25">
      <c r="A92" s="137"/>
      <c r="B92" s="137"/>
      <c r="C92" s="133" t="s">
        <v>302</v>
      </c>
      <c r="D92" s="135" t="s">
        <v>849</v>
      </c>
      <c r="E92" s="133" t="s">
        <v>296</v>
      </c>
      <c r="F92" s="133" t="s">
        <v>123</v>
      </c>
      <c r="G92" s="133" t="s">
        <v>123</v>
      </c>
      <c r="H92" s="133" t="s">
        <v>297</v>
      </c>
      <c r="I92" s="133" t="s">
        <v>123</v>
      </c>
      <c r="J92" s="133" t="s">
        <v>123</v>
      </c>
      <c r="K92" s="133" t="s">
        <v>123</v>
      </c>
      <c r="L92" s="133" t="s">
        <v>123</v>
      </c>
      <c r="M92" s="133" t="s">
        <v>123</v>
      </c>
      <c r="N92" s="133" t="s">
        <v>123</v>
      </c>
      <c r="O92" s="133" t="s">
        <v>123</v>
      </c>
      <c r="P92" s="133"/>
      <c r="Q92" s="48"/>
    </row>
    <row r="93" spans="1:17" x14ac:dyDescent="0.25">
      <c r="A93" s="137"/>
      <c r="B93" s="134"/>
      <c r="C93" s="134"/>
      <c r="D93" s="136"/>
      <c r="E93" s="134"/>
      <c r="F93" s="134"/>
      <c r="G93" s="134"/>
      <c r="H93" s="134"/>
      <c r="I93" s="134"/>
      <c r="J93" s="134"/>
      <c r="K93" s="134"/>
      <c r="L93" s="134"/>
      <c r="M93" s="134"/>
      <c r="N93" s="134"/>
      <c r="O93" s="134"/>
      <c r="P93" s="134"/>
      <c r="Q93" s="48"/>
    </row>
    <row r="94" spans="1:17" x14ac:dyDescent="0.25">
      <c r="A94" s="137"/>
      <c r="B94" s="137" t="s">
        <v>30</v>
      </c>
      <c r="C94" s="133" t="s">
        <v>298</v>
      </c>
      <c r="D94" s="135" t="s">
        <v>844</v>
      </c>
      <c r="E94" s="133" t="s">
        <v>296</v>
      </c>
      <c r="F94" s="133" t="s">
        <v>123</v>
      </c>
      <c r="G94" s="133" t="s">
        <v>297</v>
      </c>
      <c r="H94" s="133" t="s">
        <v>123</v>
      </c>
      <c r="I94" s="133" t="s">
        <v>297</v>
      </c>
      <c r="J94" s="133" t="s">
        <v>297</v>
      </c>
      <c r="K94" s="133" t="s">
        <v>297</v>
      </c>
      <c r="L94" s="133" t="s">
        <v>297</v>
      </c>
      <c r="M94" s="133" t="s">
        <v>297</v>
      </c>
      <c r="N94" s="133" t="s">
        <v>297</v>
      </c>
      <c r="O94" s="133" t="s">
        <v>297</v>
      </c>
      <c r="P94" s="133"/>
      <c r="Q94" s="48"/>
    </row>
    <row r="95" spans="1:17" x14ac:dyDescent="0.25">
      <c r="A95" s="137"/>
      <c r="B95" s="137"/>
      <c r="C95" s="134"/>
      <c r="D95" s="136"/>
      <c r="E95" s="134"/>
      <c r="F95" s="134"/>
      <c r="G95" s="134"/>
      <c r="H95" s="134"/>
      <c r="I95" s="134"/>
      <c r="J95" s="134"/>
      <c r="K95" s="134"/>
      <c r="L95" s="134"/>
      <c r="M95" s="134"/>
      <c r="N95" s="134"/>
      <c r="O95" s="134"/>
      <c r="P95" s="134"/>
      <c r="Q95" s="48"/>
    </row>
    <row r="96" spans="1:17" ht="15" customHeight="1" x14ac:dyDescent="0.25">
      <c r="A96" s="137"/>
      <c r="B96" s="137"/>
      <c r="C96" s="133" t="s">
        <v>302</v>
      </c>
      <c r="D96" s="135" t="s">
        <v>850</v>
      </c>
      <c r="E96" s="133" t="s">
        <v>296</v>
      </c>
      <c r="F96" s="133" t="s">
        <v>123</v>
      </c>
      <c r="G96" s="133" t="s">
        <v>123</v>
      </c>
      <c r="H96" s="133" t="s">
        <v>297</v>
      </c>
      <c r="I96" s="133" t="s">
        <v>123</v>
      </c>
      <c r="J96" s="133" t="s">
        <v>123</v>
      </c>
      <c r="K96" s="133" t="s">
        <v>123</v>
      </c>
      <c r="L96" s="133" t="s">
        <v>123</v>
      </c>
      <c r="M96" s="133" t="s">
        <v>123</v>
      </c>
      <c r="N96" s="133" t="s">
        <v>123</v>
      </c>
      <c r="O96" s="133" t="s">
        <v>123</v>
      </c>
      <c r="P96" s="133"/>
      <c r="Q96" s="48"/>
    </row>
    <row r="97" spans="1:17" x14ac:dyDescent="0.25">
      <c r="A97" s="137"/>
      <c r="B97" s="134"/>
      <c r="C97" s="134"/>
      <c r="D97" s="136"/>
      <c r="E97" s="134"/>
      <c r="F97" s="134"/>
      <c r="G97" s="134"/>
      <c r="H97" s="134"/>
      <c r="I97" s="134"/>
      <c r="J97" s="134"/>
      <c r="K97" s="134"/>
      <c r="L97" s="134"/>
      <c r="M97" s="134"/>
      <c r="N97" s="134"/>
      <c r="O97" s="134"/>
      <c r="P97" s="134"/>
      <c r="Q97" s="48"/>
    </row>
    <row r="98" spans="1:17" x14ac:dyDescent="0.25">
      <c r="A98" s="137"/>
      <c r="B98" s="137" t="s">
        <v>31</v>
      </c>
      <c r="C98" s="133" t="s">
        <v>298</v>
      </c>
      <c r="D98" s="135" t="s">
        <v>315</v>
      </c>
      <c r="E98" s="133" t="s">
        <v>306</v>
      </c>
      <c r="F98" s="133" t="s">
        <v>123</v>
      </c>
      <c r="G98" s="133" t="s">
        <v>297</v>
      </c>
      <c r="H98" s="133" t="s">
        <v>297</v>
      </c>
      <c r="I98" s="133" t="s">
        <v>297</v>
      </c>
      <c r="J98" s="133" t="s">
        <v>297</v>
      </c>
      <c r="K98" s="133" t="s">
        <v>297</v>
      </c>
      <c r="L98" s="133" t="s">
        <v>297</v>
      </c>
      <c r="M98" s="133" t="s">
        <v>297</v>
      </c>
      <c r="N98" s="133" t="s">
        <v>297</v>
      </c>
      <c r="O98" s="133" t="s">
        <v>297</v>
      </c>
      <c r="P98" s="133" t="s">
        <v>316</v>
      </c>
      <c r="Q98" s="48"/>
    </row>
    <row r="99" spans="1:17" ht="40.5" customHeight="1" x14ac:dyDescent="0.25">
      <c r="A99" s="137"/>
      <c r="B99" s="137"/>
      <c r="C99" s="137"/>
      <c r="D99" s="136"/>
      <c r="E99" s="134"/>
      <c r="F99" s="134"/>
      <c r="G99" s="134"/>
      <c r="H99" s="134"/>
      <c r="I99" s="134"/>
      <c r="J99" s="134"/>
      <c r="K99" s="134"/>
      <c r="L99" s="134"/>
      <c r="M99" s="134"/>
      <c r="N99" s="134"/>
      <c r="O99" s="134"/>
      <c r="P99" s="134"/>
      <c r="Q99" s="48"/>
    </row>
    <row r="100" spans="1:17" x14ac:dyDescent="0.25">
      <c r="A100" s="137"/>
      <c r="B100" s="137"/>
      <c r="C100" s="137"/>
      <c r="D100" s="135" t="s">
        <v>851</v>
      </c>
      <c r="E100" s="133" t="s">
        <v>296</v>
      </c>
      <c r="F100" s="133" t="s">
        <v>123</v>
      </c>
      <c r="G100" s="133" t="s">
        <v>297</v>
      </c>
      <c r="H100" s="133" t="s">
        <v>123</v>
      </c>
      <c r="I100" s="133" t="s">
        <v>297</v>
      </c>
      <c r="J100" s="133" t="s">
        <v>297</v>
      </c>
      <c r="K100" s="133" t="s">
        <v>297</v>
      </c>
      <c r="L100" s="133" t="s">
        <v>297</v>
      </c>
      <c r="M100" s="133" t="s">
        <v>297</v>
      </c>
      <c r="N100" s="133" t="s">
        <v>297</v>
      </c>
      <c r="O100" s="133" t="s">
        <v>297</v>
      </c>
      <c r="P100" s="133" t="s">
        <v>317</v>
      </c>
      <c r="Q100" s="48"/>
    </row>
    <row r="101" spans="1:17" ht="28.5" customHeight="1" x14ac:dyDescent="0.25">
      <c r="A101" s="137"/>
      <c r="B101" s="137"/>
      <c r="C101" s="134"/>
      <c r="D101" s="136"/>
      <c r="E101" s="134"/>
      <c r="F101" s="134"/>
      <c r="G101" s="134"/>
      <c r="H101" s="134"/>
      <c r="I101" s="134"/>
      <c r="J101" s="134"/>
      <c r="K101" s="134"/>
      <c r="L101" s="134"/>
      <c r="M101" s="134"/>
      <c r="N101" s="134"/>
      <c r="O101" s="134"/>
      <c r="P101" s="134"/>
      <c r="Q101" s="48"/>
    </row>
    <row r="102" spans="1:17" x14ac:dyDescent="0.25">
      <c r="A102" s="137"/>
      <c r="B102" s="137"/>
      <c r="C102" s="133" t="s">
        <v>302</v>
      </c>
      <c r="D102" s="135" t="s">
        <v>522</v>
      </c>
      <c r="E102" s="133"/>
      <c r="F102" s="133"/>
      <c r="G102" s="133"/>
      <c r="H102" s="133"/>
      <c r="I102" s="133"/>
      <c r="J102" s="133"/>
      <c r="K102" s="133"/>
      <c r="L102" s="133"/>
      <c r="M102" s="133"/>
      <c r="N102" s="133"/>
      <c r="O102" s="133"/>
      <c r="P102" s="133"/>
      <c r="Q102" s="48"/>
    </row>
    <row r="103" spans="1:17" x14ac:dyDescent="0.25">
      <c r="A103" s="134"/>
      <c r="B103" s="134"/>
      <c r="C103" s="134"/>
      <c r="D103" s="136"/>
      <c r="E103" s="134"/>
      <c r="F103" s="134"/>
      <c r="G103" s="134"/>
      <c r="H103" s="134"/>
      <c r="I103" s="134"/>
      <c r="J103" s="134"/>
      <c r="K103" s="134"/>
      <c r="L103" s="134"/>
      <c r="M103" s="134"/>
      <c r="N103" s="134"/>
      <c r="O103" s="134"/>
      <c r="P103" s="134"/>
      <c r="Q103" s="48"/>
    </row>
    <row r="104" spans="1:17" x14ac:dyDescent="0.25">
      <c r="A104" s="137"/>
      <c r="B104" s="137" t="s">
        <v>33</v>
      </c>
      <c r="C104" s="133" t="s">
        <v>298</v>
      </c>
      <c r="D104" s="135" t="s">
        <v>318</v>
      </c>
      <c r="E104" s="133" t="s">
        <v>296</v>
      </c>
      <c r="F104" s="133" t="s">
        <v>123</v>
      </c>
      <c r="G104" s="133" t="s">
        <v>297</v>
      </c>
      <c r="H104" s="133" t="s">
        <v>123</v>
      </c>
      <c r="I104" s="133" t="s">
        <v>297</v>
      </c>
      <c r="J104" s="133" t="s">
        <v>297</v>
      </c>
      <c r="K104" s="133" t="s">
        <v>297</v>
      </c>
      <c r="L104" s="133" t="s">
        <v>297</v>
      </c>
      <c r="M104" s="133" t="s">
        <v>297</v>
      </c>
      <c r="N104" s="133" t="s">
        <v>297</v>
      </c>
      <c r="O104" s="133" t="s">
        <v>297</v>
      </c>
      <c r="P104" s="133" t="s">
        <v>319</v>
      </c>
      <c r="Q104" s="48"/>
    </row>
    <row r="105" spans="1:17" x14ac:dyDescent="0.25">
      <c r="A105" s="137"/>
      <c r="B105" s="137"/>
      <c r="C105" s="137"/>
      <c r="D105" s="136"/>
      <c r="E105" s="134"/>
      <c r="F105" s="134"/>
      <c r="G105" s="134"/>
      <c r="H105" s="134"/>
      <c r="I105" s="134"/>
      <c r="J105" s="134"/>
      <c r="K105" s="134"/>
      <c r="L105" s="134"/>
      <c r="M105" s="134"/>
      <c r="N105" s="134"/>
      <c r="O105" s="134"/>
      <c r="P105" s="134"/>
      <c r="Q105" s="48"/>
    </row>
    <row r="106" spans="1:17" x14ac:dyDescent="0.25">
      <c r="A106" s="137"/>
      <c r="B106" s="137"/>
      <c r="C106" s="137"/>
      <c r="D106" s="135" t="s">
        <v>320</v>
      </c>
      <c r="E106" s="133" t="s">
        <v>296</v>
      </c>
      <c r="F106" s="133" t="s">
        <v>123</v>
      </c>
      <c r="G106" s="133" t="s">
        <v>297</v>
      </c>
      <c r="H106" s="133" t="s">
        <v>123</v>
      </c>
      <c r="I106" s="133" t="s">
        <v>297</v>
      </c>
      <c r="J106" s="133" t="s">
        <v>297</v>
      </c>
      <c r="K106" s="133" t="s">
        <v>297</v>
      </c>
      <c r="L106" s="133" t="s">
        <v>297</v>
      </c>
      <c r="M106" s="133" t="s">
        <v>297</v>
      </c>
      <c r="N106" s="133" t="s">
        <v>297</v>
      </c>
      <c r="O106" s="133" t="s">
        <v>297</v>
      </c>
      <c r="P106" s="133" t="s">
        <v>319</v>
      </c>
      <c r="Q106" s="48"/>
    </row>
    <row r="107" spans="1:17" x14ac:dyDescent="0.25">
      <c r="A107" s="137"/>
      <c r="B107" s="137"/>
      <c r="C107" s="137"/>
      <c r="D107" s="136"/>
      <c r="E107" s="134"/>
      <c r="F107" s="134"/>
      <c r="G107" s="134"/>
      <c r="H107" s="134"/>
      <c r="I107" s="134"/>
      <c r="J107" s="134"/>
      <c r="K107" s="134"/>
      <c r="L107" s="134"/>
      <c r="M107" s="134"/>
      <c r="N107" s="134"/>
      <c r="O107" s="134"/>
      <c r="P107" s="134"/>
      <c r="Q107" s="48"/>
    </row>
    <row r="108" spans="1:17" x14ac:dyDescent="0.25">
      <c r="A108" s="137"/>
      <c r="B108" s="137"/>
      <c r="C108" s="137"/>
      <c r="D108" s="135" t="s">
        <v>321</v>
      </c>
      <c r="E108" s="133" t="s">
        <v>296</v>
      </c>
      <c r="F108" s="133" t="s">
        <v>123</v>
      </c>
      <c r="G108" s="133" t="s">
        <v>297</v>
      </c>
      <c r="H108" s="133" t="s">
        <v>123</v>
      </c>
      <c r="I108" s="133" t="s">
        <v>297</v>
      </c>
      <c r="J108" s="133" t="s">
        <v>297</v>
      </c>
      <c r="K108" s="133" t="s">
        <v>297</v>
      </c>
      <c r="L108" s="133" t="s">
        <v>297</v>
      </c>
      <c r="M108" s="133" t="s">
        <v>297</v>
      </c>
      <c r="N108" s="133" t="s">
        <v>297</v>
      </c>
      <c r="O108" s="133" t="s">
        <v>297</v>
      </c>
      <c r="P108" s="133" t="s">
        <v>319</v>
      </c>
      <c r="Q108" s="48"/>
    </row>
    <row r="109" spans="1:17" x14ac:dyDescent="0.25">
      <c r="A109" s="137"/>
      <c r="B109" s="137"/>
      <c r="C109" s="134"/>
      <c r="D109" s="136"/>
      <c r="E109" s="134"/>
      <c r="F109" s="134"/>
      <c r="G109" s="134"/>
      <c r="H109" s="134"/>
      <c r="I109" s="134"/>
      <c r="J109" s="134"/>
      <c r="K109" s="134"/>
      <c r="L109" s="134"/>
      <c r="M109" s="134"/>
      <c r="N109" s="134"/>
      <c r="O109" s="134"/>
      <c r="P109" s="134"/>
      <c r="Q109" s="48"/>
    </row>
    <row r="110" spans="1:17" x14ac:dyDescent="0.25">
      <c r="A110" s="137"/>
      <c r="B110" s="137"/>
      <c r="C110" s="133" t="s">
        <v>302</v>
      </c>
      <c r="D110" s="135" t="s">
        <v>522</v>
      </c>
      <c r="E110" s="133"/>
      <c r="F110" s="133"/>
      <c r="G110" s="133"/>
      <c r="H110" s="133"/>
      <c r="I110" s="133"/>
      <c r="J110" s="133"/>
      <c r="K110" s="133"/>
      <c r="L110" s="133"/>
      <c r="M110" s="133"/>
      <c r="N110" s="133"/>
      <c r="O110" s="133"/>
      <c r="P110" s="133"/>
      <c r="Q110" s="48"/>
    </row>
    <row r="111" spans="1:17" x14ac:dyDescent="0.25">
      <c r="A111" s="137"/>
      <c r="B111" s="134"/>
      <c r="C111" s="134"/>
      <c r="D111" s="136"/>
      <c r="E111" s="134"/>
      <c r="F111" s="134"/>
      <c r="G111" s="134"/>
      <c r="H111" s="134"/>
      <c r="I111" s="134"/>
      <c r="J111" s="134"/>
      <c r="K111" s="134"/>
      <c r="L111" s="134"/>
      <c r="M111" s="134"/>
      <c r="N111" s="134"/>
      <c r="O111" s="134"/>
      <c r="P111" s="134"/>
      <c r="Q111" s="48"/>
    </row>
    <row r="112" spans="1:17" x14ac:dyDescent="0.25">
      <c r="A112" s="137"/>
      <c r="B112" s="133" t="s">
        <v>34</v>
      </c>
      <c r="C112" s="133" t="s">
        <v>298</v>
      </c>
      <c r="D112" s="135" t="s">
        <v>322</v>
      </c>
      <c r="E112" s="133" t="s">
        <v>296</v>
      </c>
      <c r="F112" s="133" t="s">
        <v>297</v>
      </c>
      <c r="G112" s="133" t="s">
        <v>297</v>
      </c>
      <c r="H112" s="133" t="s">
        <v>123</v>
      </c>
      <c r="I112" s="133" t="s">
        <v>297</v>
      </c>
      <c r="J112" s="133" t="s">
        <v>297</v>
      </c>
      <c r="K112" s="133" t="s">
        <v>297</v>
      </c>
      <c r="L112" s="133" t="s">
        <v>297</v>
      </c>
      <c r="M112" s="133" t="s">
        <v>297</v>
      </c>
      <c r="N112" s="133" t="s">
        <v>297</v>
      </c>
      <c r="O112" s="133" t="s">
        <v>297</v>
      </c>
      <c r="P112" s="133"/>
      <c r="Q112" s="48"/>
    </row>
    <row r="113" spans="1:17" x14ac:dyDescent="0.25">
      <c r="A113" s="137"/>
      <c r="B113" s="137"/>
      <c r="C113" s="137"/>
      <c r="D113" s="136"/>
      <c r="E113" s="134"/>
      <c r="F113" s="134"/>
      <c r="G113" s="134"/>
      <c r="H113" s="134"/>
      <c r="I113" s="134"/>
      <c r="J113" s="134"/>
      <c r="K113" s="134"/>
      <c r="L113" s="134"/>
      <c r="M113" s="134"/>
      <c r="N113" s="134"/>
      <c r="O113" s="134"/>
      <c r="P113" s="134"/>
      <c r="Q113" s="48"/>
    </row>
    <row r="114" spans="1:17" x14ac:dyDescent="0.25">
      <c r="A114" s="137"/>
      <c r="B114" s="137"/>
      <c r="C114" s="137"/>
      <c r="D114" s="135" t="s">
        <v>852</v>
      </c>
      <c r="E114" s="133" t="s">
        <v>296</v>
      </c>
      <c r="F114" s="133" t="s">
        <v>297</v>
      </c>
      <c r="G114" s="133" t="s">
        <v>297</v>
      </c>
      <c r="H114" s="133" t="s">
        <v>123</v>
      </c>
      <c r="I114" s="133" t="s">
        <v>297</v>
      </c>
      <c r="J114" s="133" t="s">
        <v>297</v>
      </c>
      <c r="K114" s="133" t="s">
        <v>297</v>
      </c>
      <c r="L114" s="133" t="s">
        <v>297</v>
      </c>
      <c r="M114" s="133" t="s">
        <v>297</v>
      </c>
      <c r="N114" s="133" t="s">
        <v>297</v>
      </c>
      <c r="O114" s="133" t="s">
        <v>297</v>
      </c>
      <c r="P114" s="133"/>
      <c r="Q114" s="48"/>
    </row>
    <row r="115" spans="1:17" x14ac:dyDescent="0.25">
      <c r="A115" s="137"/>
      <c r="B115" s="137"/>
      <c r="C115" s="137"/>
      <c r="D115" s="136"/>
      <c r="E115" s="134"/>
      <c r="F115" s="134"/>
      <c r="G115" s="134"/>
      <c r="H115" s="134"/>
      <c r="I115" s="134"/>
      <c r="J115" s="134"/>
      <c r="K115" s="134"/>
      <c r="L115" s="134"/>
      <c r="M115" s="134"/>
      <c r="N115" s="134"/>
      <c r="O115" s="134"/>
      <c r="P115" s="134"/>
      <c r="Q115" s="48"/>
    </row>
    <row r="116" spans="1:17" x14ac:dyDescent="0.25">
      <c r="A116" s="137"/>
      <c r="B116" s="137"/>
      <c r="C116" s="133" t="s">
        <v>302</v>
      </c>
      <c r="D116" s="135" t="s">
        <v>322</v>
      </c>
      <c r="E116" s="133" t="s">
        <v>296</v>
      </c>
      <c r="F116" s="133" t="s">
        <v>123</v>
      </c>
      <c r="G116" s="133" t="s">
        <v>123</v>
      </c>
      <c r="H116" s="133" t="s">
        <v>297</v>
      </c>
      <c r="I116" s="133" t="s">
        <v>123</v>
      </c>
      <c r="J116" s="133" t="s">
        <v>123</v>
      </c>
      <c r="K116" s="133" t="s">
        <v>123</v>
      </c>
      <c r="L116" s="133" t="s">
        <v>123</v>
      </c>
      <c r="M116" s="133" t="s">
        <v>123</v>
      </c>
      <c r="N116" s="133" t="s">
        <v>123</v>
      </c>
      <c r="O116" s="133" t="s">
        <v>123</v>
      </c>
      <c r="P116" s="36"/>
      <c r="Q116" s="48"/>
    </row>
    <row r="117" spans="1:17" x14ac:dyDescent="0.25">
      <c r="A117" s="137"/>
      <c r="B117" s="137"/>
      <c r="C117" s="137"/>
      <c r="D117" s="136"/>
      <c r="E117" s="134"/>
      <c r="F117" s="134"/>
      <c r="G117" s="134"/>
      <c r="H117" s="134"/>
      <c r="I117" s="134"/>
      <c r="J117" s="134"/>
      <c r="K117" s="134"/>
      <c r="L117" s="134"/>
      <c r="M117" s="134"/>
      <c r="N117" s="134"/>
      <c r="O117" s="134"/>
      <c r="P117" s="36"/>
      <c r="Q117" s="48"/>
    </row>
    <row r="118" spans="1:17" x14ac:dyDescent="0.25">
      <c r="A118" s="137"/>
      <c r="B118" s="137"/>
      <c r="C118" s="133" t="s">
        <v>302</v>
      </c>
      <c r="D118" s="135" t="s">
        <v>323</v>
      </c>
      <c r="E118" s="133" t="s">
        <v>296</v>
      </c>
      <c r="F118" s="133" t="s">
        <v>123</v>
      </c>
      <c r="G118" s="133" t="s">
        <v>123</v>
      </c>
      <c r="H118" s="133" t="s">
        <v>297</v>
      </c>
      <c r="I118" s="133" t="s">
        <v>123</v>
      </c>
      <c r="J118" s="133" t="s">
        <v>123</v>
      </c>
      <c r="K118" s="133" t="s">
        <v>123</v>
      </c>
      <c r="L118" s="133" t="s">
        <v>123</v>
      </c>
      <c r="M118" s="133" t="s">
        <v>123</v>
      </c>
      <c r="N118" s="133" t="s">
        <v>123</v>
      </c>
      <c r="O118" s="133" t="s">
        <v>123</v>
      </c>
      <c r="P118" s="133"/>
      <c r="Q118" s="48"/>
    </row>
    <row r="119" spans="1:17" x14ac:dyDescent="0.25">
      <c r="A119" s="137"/>
      <c r="B119" s="158"/>
      <c r="C119" s="137"/>
      <c r="D119" s="136"/>
      <c r="E119" s="134"/>
      <c r="F119" s="134"/>
      <c r="G119" s="134"/>
      <c r="H119" s="134"/>
      <c r="I119" s="134"/>
      <c r="J119" s="134"/>
      <c r="K119" s="134"/>
      <c r="L119" s="134"/>
      <c r="M119" s="134"/>
      <c r="N119" s="134"/>
      <c r="O119" s="134"/>
      <c r="P119" s="134"/>
      <c r="Q119" s="48"/>
    </row>
    <row r="120" spans="1:17" x14ac:dyDescent="0.25">
      <c r="A120" s="137"/>
      <c r="B120" s="137" t="s">
        <v>35</v>
      </c>
      <c r="C120" s="133" t="s">
        <v>298</v>
      </c>
      <c r="D120" s="135" t="s">
        <v>853</v>
      </c>
      <c r="E120" s="133" t="s">
        <v>296</v>
      </c>
      <c r="F120" s="133" t="s">
        <v>123</v>
      </c>
      <c r="G120" s="133" t="s">
        <v>297</v>
      </c>
      <c r="H120" s="133" t="s">
        <v>123</v>
      </c>
      <c r="I120" s="133" t="s">
        <v>297</v>
      </c>
      <c r="J120" s="133" t="s">
        <v>297</v>
      </c>
      <c r="K120" s="133" t="s">
        <v>297</v>
      </c>
      <c r="L120" s="133" t="s">
        <v>297</v>
      </c>
      <c r="M120" s="133" t="s">
        <v>297</v>
      </c>
      <c r="N120" s="133" t="s">
        <v>297</v>
      </c>
      <c r="O120" s="133" t="s">
        <v>297</v>
      </c>
      <c r="P120" s="47"/>
      <c r="Q120" s="48"/>
    </row>
    <row r="121" spans="1:17" x14ac:dyDescent="0.25">
      <c r="A121" s="137"/>
      <c r="B121" s="137"/>
      <c r="C121" s="137"/>
      <c r="D121" s="136"/>
      <c r="E121" s="134"/>
      <c r="F121" s="134"/>
      <c r="G121" s="134"/>
      <c r="H121" s="134"/>
      <c r="I121" s="134"/>
      <c r="J121" s="134"/>
      <c r="K121" s="134"/>
      <c r="L121" s="134"/>
      <c r="M121" s="134"/>
      <c r="N121" s="134"/>
      <c r="O121" s="134"/>
      <c r="P121" s="47"/>
      <c r="Q121" s="48"/>
    </row>
    <row r="122" spans="1:17" ht="15" customHeight="1" x14ac:dyDescent="0.25">
      <c r="A122" s="137"/>
      <c r="B122" s="137"/>
      <c r="C122" s="137"/>
      <c r="D122" s="135" t="s">
        <v>324</v>
      </c>
      <c r="E122" s="133" t="s">
        <v>296</v>
      </c>
      <c r="F122" s="133" t="s">
        <v>123</v>
      </c>
      <c r="G122" s="133" t="s">
        <v>297</v>
      </c>
      <c r="H122" s="133" t="s">
        <v>123</v>
      </c>
      <c r="I122" s="133" t="s">
        <v>297</v>
      </c>
      <c r="J122" s="133" t="s">
        <v>297</v>
      </c>
      <c r="K122" s="133" t="s">
        <v>297</v>
      </c>
      <c r="L122" s="133" t="s">
        <v>297</v>
      </c>
      <c r="M122" s="133" t="s">
        <v>297</v>
      </c>
      <c r="N122" s="133" t="s">
        <v>297</v>
      </c>
      <c r="O122" s="133" t="s">
        <v>297</v>
      </c>
      <c r="P122" s="133"/>
      <c r="Q122" s="48"/>
    </row>
    <row r="123" spans="1:17" x14ac:dyDescent="0.25">
      <c r="A123" s="137"/>
      <c r="B123" s="137"/>
      <c r="C123" s="134"/>
      <c r="D123" s="136"/>
      <c r="E123" s="134"/>
      <c r="F123" s="134"/>
      <c r="G123" s="134"/>
      <c r="H123" s="134"/>
      <c r="I123" s="134"/>
      <c r="J123" s="134"/>
      <c r="K123" s="134"/>
      <c r="L123" s="134"/>
      <c r="M123" s="134"/>
      <c r="N123" s="134"/>
      <c r="O123" s="134"/>
      <c r="P123" s="134"/>
      <c r="Q123" s="48"/>
    </row>
    <row r="124" spans="1:17" x14ac:dyDescent="0.25">
      <c r="A124" s="137"/>
      <c r="B124" s="137"/>
      <c r="C124" s="133" t="s">
        <v>302</v>
      </c>
      <c r="D124" s="135" t="s">
        <v>853</v>
      </c>
      <c r="E124" s="133" t="s">
        <v>296</v>
      </c>
      <c r="F124" s="133" t="s">
        <v>123</v>
      </c>
      <c r="G124" s="133" t="s">
        <v>123</v>
      </c>
      <c r="H124" s="133" t="s">
        <v>297</v>
      </c>
      <c r="I124" s="133" t="s">
        <v>123</v>
      </c>
      <c r="J124" s="133" t="s">
        <v>123</v>
      </c>
      <c r="K124" s="133" t="s">
        <v>123</v>
      </c>
      <c r="L124" s="133" t="s">
        <v>123</v>
      </c>
      <c r="M124" s="133" t="s">
        <v>123</v>
      </c>
      <c r="N124" s="133" t="s">
        <v>123</v>
      </c>
      <c r="O124" s="133" t="s">
        <v>123</v>
      </c>
      <c r="P124" s="47"/>
      <c r="Q124" s="48"/>
    </row>
    <row r="125" spans="1:17" x14ac:dyDescent="0.25">
      <c r="A125" s="137"/>
      <c r="B125" s="137"/>
      <c r="C125" s="137"/>
      <c r="D125" s="157"/>
      <c r="E125" s="134"/>
      <c r="F125" s="134"/>
      <c r="G125" s="134"/>
      <c r="H125" s="134"/>
      <c r="I125" s="134"/>
      <c r="J125" s="134"/>
      <c r="K125" s="134"/>
      <c r="L125" s="134"/>
      <c r="M125" s="134"/>
      <c r="N125" s="134"/>
      <c r="O125" s="134"/>
      <c r="P125" s="47"/>
      <c r="Q125" s="48"/>
    </row>
    <row r="126" spans="1:17" ht="15" customHeight="1" x14ac:dyDescent="0.25">
      <c r="A126" s="137"/>
      <c r="B126" s="137"/>
      <c r="C126" s="137"/>
      <c r="D126" s="154" t="s">
        <v>324</v>
      </c>
      <c r="E126" s="133" t="s">
        <v>296</v>
      </c>
      <c r="F126" s="133" t="s">
        <v>123</v>
      </c>
      <c r="G126" s="133" t="s">
        <v>123</v>
      </c>
      <c r="H126" s="133" t="s">
        <v>297</v>
      </c>
      <c r="I126" s="133" t="s">
        <v>123</v>
      </c>
      <c r="J126" s="133" t="s">
        <v>123</v>
      </c>
      <c r="K126" s="133" t="s">
        <v>123</v>
      </c>
      <c r="L126" s="133" t="s">
        <v>123</v>
      </c>
      <c r="M126" s="133" t="s">
        <v>123</v>
      </c>
      <c r="N126" s="133" t="s">
        <v>123</v>
      </c>
      <c r="O126" s="133" t="s">
        <v>123</v>
      </c>
      <c r="P126" s="133"/>
      <c r="Q126" s="48"/>
    </row>
    <row r="127" spans="1:17" x14ac:dyDescent="0.25">
      <c r="A127" s="137"/>
      <c r="B127" s="134"/>
      <c r="C127" s="134"/>
      <c r="D127" s="136"/>
      <c r="E127" s="134"/>
      <c r="F127" s="134"/>
      <c r="G127" s="134"/>
      <c r="H127" s="134"/>
      <c r="I127" s="134"/>
      <c r="J127" s="134"/>
      <c r="K127" s="134"/>
      <c r="L127" s="134"/>
      <c r="M127" s="134"/>
      <c r="N127" s="134"/>
      <c r="O127" s="134"/>
      <c r="P127" s="134"/>
      <c r="Q127" s="48"/>
    </row>
    <row r="128" spans="1:17" x14ac:dyDescent="0.25">
      <c r="A128" s="137"/>
      <c r="B128" s="137" t="s">
        <v>36</v>
      </c>
      <c r="C128" s="133" t="s">
        <v>298</v>
      </c>
      <c r="D128" s="135" t="s">
        <v>325</v>
      </c>
      <c r="E128" s="133" t="s">
        <v>296</v>
      </c>
      <c r="F128" s="133" t="s">
        <v>123</v>
      </c>
      <c r="G128" s="133" t="s">
        <v>297</v>
      </c>
      <c r="H128" s="133" t="s">
        <v>297</v>
      </c>
      <c r="I128" s="133" t="s">
        <v>297</v>
      </c>
      <c r="J128" s="133" t="s">
        <v>297</v>
      </c>
      <c r="K128" s="133" t="s">
        <v>297</v>
      </c>
      <c r="L128" s="133" t="s">
        <v>297</v>
      </c>
      <c r="M128" s="133" t="s">
        <v>297</v>
      </c>
      <c r="N128" s="133" t="s">
        <v>297</v>
      </c>
      <c r="O128" s="133" t="s">
        <v>297</v>
      </c>
      <c r="P128" s="133"/>
      <c r="Q128" s="48"/>
    </row>
    <row r="129" spans="1:17" x14ac:dyDescent="0.25">
      <c r="A129" s="137"/>
      <c r="B129" s="137"/>
      <c r="C129" s="134"/>
      <c r="D129" s="136"/>
      <c r="E129" s="134"/>
      <c r="F129" s="134"/>
      <c r="G129" s="134"/>
      <c r="H129" s="134"/>
      <c r="I129" s="134"/>
      <c r="J129" s="134"/>
      <c r="K129" s="134"/>
      <c r="L129" s="134"/>
      <c r="M129" s="134"/>
      <c r="N129" s="134"/>
      <c r="O129" s="134"/>
      <c r="P129" s="134"/>
      <c r="Q129" s="48"/>
    </row>
    <row r="130" spans="1:17" x14ac:dyDescent="0.25">
      <c r="A130" s="137"/>
      <c r="B130" s="137"/>
      <c r="C130" s="133" t="s">
        <v>302</v>
      </c>
      <c r="D130" s="135" t="s">
        <v>854</v>
      </c>
      <c r="E130" s="133" t="s">
        <v>296</v>
      </c>
      <c r="F130" s="133" t="s">
        <v>123</v>
      </c>
      <c r="G130" s="133" t="s">
        <v>123</v>
      </c>
      <c r="H130" s="133" t="s">
        <v>297</v>
      </c>
      <c r="I130" s="133" t="s">
        <v>123</v>
      </c>
      <c r="J130" s="133" t="s">
        <v>123</v>
      </c>
      <c r="K130" s="133" t="s">
        <v>123</v>
      </c>
      <c r="L130" s="133" t="s">
        <v>123</v>
      </c>
      <c r="M130" s="133" t="s">
        <v>123</v>
      </c>
      <c r="N130" s="133" t="s">
        <v>123</v>
      </c>
      <c r="O130" s="133" t="s">
        <v>123</v>
      </c>
      <c r="P130" s="133"/>
      <c r="Q130" s="48"/>
    </row>
    <row r="131" spans="1:17" x14ac:dyDescent="0.25">
      <c r="A131" s="137"/>
      <c r="B131" s="134"/>
      <c r="C131" s="134"/>
      <c r="D131" s="136"/>
      <c r="E131" s="134"/>
      <c r="F131" s="134"/>
      <c r="G131" s="134"/>
      <c r="H131" s="134"/>
      <c r="I131" s="134"/>
      <c r="J131" s="134"/>
      <c r="K131" s="134"/>
      <c r="L131" s="134"/>
      <c r="M131" s="134"/>
      <c r="N131" s="134"/>
      <c r="O131" s="134"/>
      <c r="P131" s="134"/>
      <c r="Q131" s="48"/>
    </row>
    <row r="132" spans="1:17" x14ac:dyDescent="0.25">
      <c r="A132" s="137"/>
      <c r="B132" s="137" t="s">
        <v>37</v>
      </c>
      <c r="C132" s="133" t="s">
        <v>298</v>
      </c>
      <c r="D132" s="135" t="s">
        <v>853</v>
      </c>
      <c r="E132" s="133" t="s">
        <v>296</v>
      </c>
      <c r="F132" s="133" t="s">
        <v>123</v>
      </c>
      <c r="G132" s="133" t="s">
        <v>297</v>
      </c>
      <c r="H132" s="133" t="s">
        <v>123</v>
      </c>
      <c r="I132" s="133" t="s">
        <v>297</v>
      </c>
      <c r="J132" s="133" t="s">
        <v>297</v>
      </c>
      <c r="K132" s="133" t="s">
        <v>297</v>
      </c>
      <c r="L132" s="133" t="s">
        <v>297</v>
      </c>
      <c r="M132" s="133" t="s">
        <v>297</v>
      </c>
      <c r="N132" s="133" t="s">
        <v>297</v>
      </c>
      <c r="O132" s="133" t="s">
        <v>297</v>
      </c>
      <c r="P132" s="133"/>
      <c r="Q132" s="48"/>
    </row>
    <row r="133" spans="1:17" x14ac:dyDescent="0.25">
      <c r="A133" s="137"/>
      <c r="B133" s="137"/>
      <c r="C133" s="134"/>
      <c r="D133" s="154"/>
      <c r="E133" s="134"/>
      <c r="F133" s="134"/>
      <c r="G133" s="134"/>
      <c r="H133" s="134"/>
      <c r="I133" s="134"/>
      <c r="J133" s="134"/>
      <c r="K133" s="134"/>
      <c r="L133" s="134"/>
      <c r="M133" s="134"/>
      <c r="N133" s="134"/>
      <c r="O133" s="134"/>
      <c r="P133" s="134"/>
      <c r="Q133" s="48"/>
    </row>
    <row r="134" spans="1:17" x14ac:dyDescent="0.25">
      <c r="A134" s="137"/>
      <c r="B134" s="137"/>
      <c r="C134" s="133" t="s">
        <v>302</v>
      </c>
      <c r="D134" s="154"/>
      <c r="E134" s="133" t="s">
        <v>296</v>
      </c>
      <c r="F134" s="133" t="s">
        <v>123</v>
      </c>
      <c r="G134" s="133" t="s">
        <v>123</v>
      </c>
      <c r="H134" s="133" t="s">
        <v>297</v>
      </c>
      <c r="I134" s="133" t="s">
        <v>123</v>
      </c>
      <c r="J134" s="133" t="s">
        <v>123</v>
      </c>
      <c r="K134" s="133" t="s">
        <v>123</v>
      </c>
      <c r="L134" s="133" t="s">
        <v>123</v>
      </c>
      <c r="M134" s="133" t="s">
        <v>123</v>
      </c>
      <c r="N134" s="133" t="s">
        <v>123</v>
      </c>
      <c r="O134" s="133" t="s">
        <v>123</v>
      </c>
      <c r="P134" s="133"/>
      <c r="Q134" s="48"/>
    </row>
    <row r="135" spans="1:17" x14ac:dyDescent="0.25">
      <c r="A135" s="137"/>
      <c r="B135" s="134"/>
      <c r="C135" s="134"/>
      <c r="D135" s="136"/>
      <c r="E135" s="134"/>
      <c r="F135" s="134"/>
      <c r="G135" s="134"/>
      <c r="H135" s="134"/>
      <c r="I135" s="134"/>
      <c r="J135" s="134"/>
      <c r="K135" s="134"/>
      <c r="L135" s="134"/>
      <c r="M135" s="134"/>
      <c r="N135" s="134"/>
      <c r="O135" s="134"/>
      <c r="P135" s="134"/>
      <c r="Q135" s="48"/>
    </row>
    <row r="136" spans="1:17" x14ac:dyDescent="0.25">
      <c r="A136" s="137"/>
      <c r="B136" s="133" t="s">
        <v>38</v>
      </c>
      <c r="C136" s="133" t="s">
        <v>295</v>
      </c>
      <c r="D136" s="135" t="s">
        <v>825</v>
      </c>
      <c r="E136" s="133"/>
      <c r="F136" s="133"/>
      <c r="G136" s="133"/>
      <c r="H136" s="133"/>
      <c r="I136" s="133"/>
      <c r="J136" s="133"/>
      <c r="K136" s="133"/>
      <c r="L136" s="133"/>
      <c r="M136" s="133"/>
      <c r="N136" s="133"/>
      <c r="O136" s="133"/>
      <c r="P136" s="133"/>
      <c r="Q136" s="48"/>
    </row>
    <row r="137" spans="1:17" x14ac:dyDescent="0.25">
      <c r="A137" s="137"/>
      <c r="B137" s="137"/>
      <c r="C137" s="134"/>
      <c r="D137" s="136"/>
      <c r="E137" s="134"/>
      <c r="F137" s="134"/>
      <c r="G137" s="134"/>
      <c r="H137" s="134"/>
      <c r="I137" s="134"/>
      <c r="J137" s="134"/>
      <c r="K137" s="134"/>
      <c r="L137" s="134"/>
      <c r="M137" s="134"/>
      <c r="N137" s="134"/>
      <c r="O137" s="134"/>
      <c r="P137" s="134"/>
      <c r="Q137" s="48"/>
    </row>
    <row r="138" spans="1:17" x14ac:dyDescent="0.25">
      <c r="A138" s="137"/>
      <c r="B138" s="137"/>
      <c r="C138" s="133" t="s">
        <v>298</v>
      </c>
      <c r="D138" s="159" t="s">
        <v>855</v>
      </c>
      <c r="E138" s="133" t="s">
        <v>296</v>
      </c>
      <c r="F138" s="133" t="s">
        <v>123</v>
      </c>
      <c r="G138" s="133" t="s">
        <v>297</v>
      </c>
      <c r="H138" s="133" t="s">
        <v>123</v>
      </c>
      <c r="I138" s="133" t="s">
        <v>297</v>
      </c>
      <c r="J138" s="133" t="s">
        <v>297</v>
      </c>
      <c r="K138" s="133" t="s">
        <v>297</v>
      </c>
      <c r="L138" s="133" t="s">
        <v>297</v>
      </c>
      <c r="M138" s="133" t="s">
        <v>297</v>
      </c>
      <c r="N138" s="133" t="s">
        <v>297</v>
      </c>
      <c r="O138" s="133" t="s">
        <v>297</v>
      </c>
      <c r="P138" s="133" t="s">
        <v>338</v>
      </c>
      <c r="Q138" s="48"/>
    </row>
    <row r="139" spans="1:17" x14ac:dyDescent="0.25">
      <c r="A139" s="137"/>
      <c r="B139" s="137"/>
      <c r="C139" s="134"/>
      <c r="D139" s="160"/>
      <c r="E139" s="134"/>
      <c r="F139" s="134"/>
      <c r="G139" s="134"/>
      <c r="H139" s="134"/>
      <c r="I139" s="134"/>
      <c r="J139" s="134"/>
      <c r="K139" s="134"/>
      <c r="L139" s="134"/>
      <c r="M139" s="134"/>
      <c r="N139" s="134"/>
      <c r="O139" s="134"/>
      <c r="P139" s="134"/>
      <c r="Q139" s="48"/>
    </row>
    <row r="140" spans="1:17" x14ac:dyDescent="0.25">
      <c r="A140" s="137"/>
      <c r="B140" s="137"/>
      <c r="C140" s="133" t="s">
        <v>302</v>
      </c>
      <c r="D140" s="135" t="s">
        <v>855</v>
      </c>
      <c r="E140" s="133" t="s">
        <v>296</v>
      </c>
      <c r="F140" s="133" t="s">
        <v>123</v>
      </c>
      <c r="G140" s="133" t="s">
        <v>123</v>
      </c>
      <c r="H140" s="133" t="s">
        <v>297</v>
      </c>
      <c r="I140" s="133" t="s">
        <v>123</v>
      </c>
      <c r="J140" s="133" t="s">
        <v>123</v>
      </c>
      <c r="K140" s="133" t="s">
        <v>123</v>
      </c>
      <c r="L140" s="133" t="s">
        <v>123</v>
      </c>
      <c r="M140" s="133" t="s">
        <v>123</v>
      </c>
      <c r="N140" s="133" t="s">
        <v>123</v>
      </c>
      <c r="O140" s="133" t="s">
        <v>123</v>
      </c>
      <c r="P140" s="133"/>
      <c r="Q140" s="48"/>
    </row>
    <row r="141" spans="1:17" x14ac:dyDescent="0.25">
      <c r="A141" s="137"/>
      <c r="B141" s="134"/>
      <c r="C141" s="134"/>
      <c r="D141" s="136"/>
      <c r="E141" s="134"/>
      <c r="F141" s="134"/>
      <c r="G141" s="134"/>
      <c r="H141" s="134"/>
      <c r="I141" s="134"/>
      <c r="J141" s="134"/>
      <c r="K141" s="134"/>
      <c r="L141" s="134"/>
      <c r="M141" s="134"/>
      <c r="N141" s="134"/>
      <c r="O141" s="134"/>
      <c r="P141" s="134"/>
      <c r="Q141" s="48"/>
    </row>
    <row r="142" spans="1:17" x14ac:dyDescent="0.25">
      <c r="A142" s="137"/>
      <c r="B142" s="137" t="s">
        <v>39</v>
      </c>
      <c r="C142" s="133" t="s">
        <v>298</v>
      </c>
      <c r="D142" s="135" t="s">
        <v>856</v>
      </c>
      <c r="E142" s="133" t="s">
        <v>296</v>
      </c>
      <c r="F142" s="133" t="s">
        <v>123</v>
      </c>
      <c r="G142" s="133" t="s">
        <v>297</v>
      </c>
      <c r="H142" s="133" t="s">
        <v>123</v>
      </c>
      <c r="I142" s="133" t="s">
        <v>297</v>
      </c>
      <c r="J142" s="133" t="s">
        <v>297</v>
      </c>
      <c r="K142" s="133" t="s">
        <v>297</v>
      </c>
      <c r="L142" s="133" t="s">
        <v>297</v>
      </c>
      <c r="M142" s="133" t="s">
        <v>297</v>
      </c>
      <c r="N142" s="133" t="s">
        <v>297</v>
      </c>
      <c r="O142" s="133" t="s">
        <v>297</v>
      </c>
      <c r="P142" s="133"/>
      <c r="Q142" s="48"/>
    </row>
    <row r="143" spans="1:17" x14ac:dyDescent="0.25">
      <c r="A143" s="137"/>
      <c r="B143" s="137"/>
      <c r="C143" s="134"/>
      <c r="D143" s="136"/>
      <c r="E143" s="134"/>
      <c r="F143" s="134"/>
      <c r="G143" s="134"/>
      <c r="H143" s="134"/>
      <c r="I143" s="134"/>
      <c r="J143" s="134"/>
      <c r="K143" s="134"/>
      <c r="L143" s="134"/>
      <c r="M143" s="134"/>
      <c r="N143" s="134"/>
      <c r="O143" s="134"/>
      <c r="P143" s="134"/>
      <c r="Q143" s="48"/>
    </row>
    <row r="144" spans="1:17" x14ac:dyDescent="0.25">
      <c r="A144" s="137"/>
      <c r="B144" s="137"/>
      <c r="C144" s="133" t="s">
        <v>302</v>
      </c>
      <c r="D144" s="135" t="s">
        <v>856</v>
      </c>
      <c r="E144" s="133" t="s">
        <v>296</v>
      </c>
      <c r="F144" s="133" t="s">
        <v>123</v>
      </c>
      <c r="G144" s="133" t="s">
        <v>123</v>
      </c>
      <c r="H144" s="133" t="s">
        <v>297</v>
      </c>
      <c r="I144" s="133" t="s">
        <v>123</v>
      </c>
      <c r="J144" s="133" t="s">
        <v>123</v>
      </c>
      <c r="K144" s="133" t="s">
        <v>123</v>
      </c>
      <c r="L144" s="133" t="s">
        <v>123</v>
      </c>
      <c r="M144" s="133" t="s">
        <v>123</v>
      </c>
      <c r="N144" s="133" t="s">
        <v>123</v>
      </c>
      <c r="O144" s="133" t="s">
        <v>123</v>
      </c>
      <c r="P144" s="133"/>
      <c r="Q144" s="48"/>
    </row>
    <row r="145" spans="1:17" x14ac:dyDescent="0.25">
      <c r="A145" s="134"/>
      <c r="B145" s="134"/>
      <c r="C145" s="134"/>
      <c r="D145" s="136"/>
      <c r="E145" s="134"/>
      <c r="F145" s="134"/>
      <c r="G145" s="134"/>
      <c r="H145" s="134"/>
      <c r="I145" s="134"/>
      <c r="J145" s="134"/>
      <c r="K145" s="134"/>
      <c r="L145" s="134"/>
      <c r="M145" s="134"/>
      <c r="N145" s="134"/>
      <c r="O145" s="134"/>
      <c r="P145" s="134"/>
      <c r="Q145" s="48"/>
    </row>
    <row r="146" spans="1:17" x14ac:dyDescent="0.25">
      <c r="A146" s="137"/>
      <c r="B146" s="137" t="s">
        <v>41</v>
      </c>
      <c r="C146" s="133" t="s">
        <v>298</v>
      </c>
      <c r="D146" s="135" t="s">
        <v>857</v>
      </c>
      <c r="E146" s="133" t="s">
        <v>296</v>
      </c>
      <c r="F146" s="133" t="s">
        <v>297</v>
      </c>
      <c r="G146" s="133" t="s">
        <v>297</v>
      </c>
      <c r="H146" s="133" t="s">
        <v>297</v>
      </c>
      <c r="I146" s="133" t="s">
        <v>297</v>
      </c>
      <c r="J146" s="133" t="s">
        <v>297</v>
      </c>
      <c r="K146" s="133" t="s">
        <v>297</v>
      </c>
      <c r="L146" s="133" t="s">
        <v>297</v>
      </c>
      <c r="M146" s="133" t="s">
        <v>297</v>
      </c>
      <c r="N146" s="133" t="s">
        <v>297</v>
      </c>
      <c r="O146" s="133" t="s">
        <v>297</v>
      </c>
      <c r="P146" s="133" t="s">
        <v>326</v>
      </c>
      <c r="Q146" s="48"/>
    </row>
    <row r="147" spans="1:17" x14ac:dyDescent="0.25">
      <c r="A147" s="137"/>
      <c r="B147" s="137"/>
      <c r="C147" s="134"/>
      <c r="D147" s="136"/>
      <c r="E147" s="134"/>
      <c r="F147" s="134"/>
      <c r="G147" s="134"/>
      <c r="H147" s="134"/>
      <c r="I147" s="134"/>
      <c r="J147" s="134"/>
      <c r="K147" s="134"/>
      <c r="L147" s="134"/>
      <c r="M147" s="134"/>
      <c r="N147" s="134"/>
      <c r="O147" s="134"/>
      <c r="P147" s="134"/>
      <c r="Q147" s="48"/>
    </row>
    <row r="148" spans="1:17" x14ac:dyDescent="0.25">
      <c r="A148" s="137"/>
      <c r="B148" s="137"/>
      <c r="C148" s="133" t="s">
        <v>302</v>
      </c>
      <c r="D148" s="135" t="s">
        <v>857</v>
      </c>
      <c r="E148" s="133" t="s">
        <v>296</v>
      </c>
      <c r="F148" s="133" t="s">
        <v>123</v>
      </c>
      <c r="G148" s="133" t="s">
        <v>123</v>
      </c>
      <c r="H148" s="133" t="s">
        <v>297</v>
      </c>
      <c r="I148" s="133" t="s">
        <v>123</v>
      </c>
      <c r="J148" s="133" t="s">
        <v>123</v>
      </c>
      <c r="K148" s="133" t="s">
        <v>123</v>
      </c>
      <c r="L148" s="133" t="s">
        <v>123</v>
      </c>
      <c r="M148" s="133" t="s">
        <v>123</v>
      </c>
      <c r="N148" s="133" t="s">
        <v>123</v>
      </c>
      <c r="O148" s="133" t="s">
        <v>123</v>
      </c>
      <c r="P148" s="133" t="s">
        <v>89</v>
      </c>
      <c r="Q148" s="48"/>
    </row>
    <row r="149" spans="1:17" x14ac:dyDescent="0.25">
      <c r="A149" s="137"/>
      <c r="B149" s="134"/>
      <c r="C149" s="134"/>
      <c r="D149" s="136"/>
      <c r="E149" s="134"/>
      <c r="F149" s="134"/>
      <c r="G149" s="134"/>
      <c r="H149" s="134"/>
      <c r="I149" s="134"/>
      <c r="J149" s="134"/>
      <c r="K149" s="134"/>
      <c r="L149" s="134"/>
      <c r="M149" s="134"/>
      <c r="N149" s="134"/>
      <c r="O149" s="134"/>
      <c r="P149" s="134"/>
      <c r="Q149" s="48"/>
    </row>
    <row r="150" spans="1:17" x14ac:dyDescent="0.25">
      <c r="A150" s="137"/>
      <c r="B150" s="137" t="s">
        <v>42</v>
      </c>
      <c r="C150" s="133" t="s">
        <v>298</v>
      </c>
      <c r="D150" s="135" t="s">
        <v>859</v>
      </c>
      <c r="E150" s="133" t="s">
        <v>296</v>
      </c>
      <c r="F150" s="133" t="s">
        <v>297</v>
      </c>
      <c r="G150" s="133" t="s">
        <v>297</v>
      </c>
      <c r="H150" s="133" t="s">
        <v>297</v>
      </c>
      <c r="I150" s="133" t="s">
        <v>297</v>
      </c>
      <c r="J150" s="133" t="s">
        <v>297</v>
      </c>
      <c r="K150" s="133" t="s">
        <v>297</v>
      </c>
      <c r="L150" s="133" t="s">
        <v>297</v>
      </c>
      <c r="M150" s="133" t="s">
        <v>297</v>
      </c>
      <c r="N150" s="133" t="s">
        <v>297</v>
      </c>
      <c r="O150" s="133" t="s">
        <v>297</v>
      </c>
      <c r="P150" s="133" t="s">
        <v>326</v>
      </c>
      <c r="Q150" s="48"/>
    </row>
    <row r="151" spans="1:17" x14ac:dyDescent="0.25">
      <c r="A151" s="137"/>
      <c r="B151" s="137"/>
      <c r="C151" s="134"/>
      <c r="D151" s="136"/>
      <c r="E151" s="134"/>
      <c r="F151" s="134"/>
      <c r="G151" s="134"/>
      <c r="H151" s="134"/>
      <c r="I151" s="134"/>
      <c r="J151" s="134"/>
      <c r="K151" s="134"/>
      <c r="L151" s="134"/>
      <c r="M151" s="134"/>
      <c r="N151" s="134"/>
      <c r="O151" s="134"/>
      <c r="P151" s="134"/>
      <c r="Q151" s="48"/>
    </row>
    <row r="152" spans="1:17" x14ac:dyDescent="0.25">
      <c r="A152" s="137"/>
      <c r="B152" s="137"/>
      <c r="C152" s="133" t="s">
        <v>302</v>
      </c>
      <c r="D152" s="135" t="s">
        <v>858</v>
      </c>
      <c r="E152" s="133" t="s">
        <v>296</v>
      </c>
      <c r="F152" s="133" t="s">
        <v>123</v>
      </c>
      <c r="G152" s="133" t="s">
        <v>123</v>
      </c>
      <c r="H152" s="133" t="s">
        <v>297</v>
      </c>
      <c r="I152" s="133" t="s">
        <v>123</v>
      </c>
      <c r="J152" s="133" t="s">
        <v>123</v>
      </c>
      <c r="K152" s="133" t="s">
        <v>123</v>
      </c>
      <c r="L152" s="133" t="s">
        <v>123</v>
      </c>
      <c r="M152" s="133" t="s">
        <v>123</v>
      </c>
      <c r="N152" s="133" t="s">
        <v>123</v>
      </c>
      <c r="O152" s="133" t="s">
        <v>123</v>
      </c>
      <c r="P152" s="133"/>
      <c r="Q152" s="48"/>
    </row>
    <row r="153" spans="1:17" x14ac:dyDescent="0.25">
      <c r="A153" s="137"/>
      <c r="B153" s="134"/>
      <c r="C153" s="134"/>
      <c r="D153" s="136"/>
      <c r="E153" s="134"/>
      <c r="F153" s="134"/>
      <c r="G153" s="134"/>
      <c r="H153" s="134"/>
      <c r="I153" s="134"/>
      <c r="J153" s="134"/>
      <c r="K153" s="134"/>
      <c r="L153" s="134"/>
      <c r="M153" s="134"/>
      <c r="N153" s="134"/>
      <c r="O153" s="134"/>
      <c r="P153" s="134"/>
      <c r="Q153" s="48"/>
    </row>
    <row r="154" spans="1:17" ht="15" customHeight="1" x14ac:dyDescent="0.25">
      <c r="A154" s="137"/>
      <c r="B154" s="137" t="s">
        <v>43</v>
      </c>
      <c r="C154" s="133" t="s">
        <v>298</v>
      </c>
      <c r="D154" s="135" t="s">
        <v>860</v>
      </c>
      <c r="E154" s="133" t="s">
        <v>296</v>
      </c>
      <c r="F154" s="133" t="s">
        <v>297</v>
      </c>
      <c r="G154" s="133" t="s">
        <v>297</v>
      </c>
      <c r="H154" s="133" t="s">
        <v>297</v>
      </c>
      <c r="I154" s="133" t="s">
        <v>297</v>
      </c>
      <c r="J154" s="133" t="s">
        <v>297</v>
      </c>
      <c r="K154" s="133" t="s">
        <v>297</v>
      </c>
      <c r="L154" s="133" t="s">
        <v>297</v>
      </c>
      <c r="M154" s="133" t="s">
        <v>297</v>
      </c>
      <c r="N154" s="133" t="s">
        <v>297</v>
      </c>
      <c r="O154" s="133" t="s">
        <v>297</v>
      </c>
      <c r="P154" s="133" t="s">
        <v>327</v>
      </c>
      <c r="Q154" s="48"/>
    </row>
    <row r="155" spans="1:17" x14ac:dyDescent="0.25">
      <c r="A155" s="137"/>
      <c r="B155" s="137"/>
      <c r="C155" s="134"/>
      <c r="D155" s="136"/>
      <c r="E155" s="134"/>
      <c r="F155" s="134"/>
      <c r="G155" s="134"/>
      <c r="H155" s="134"/>
      <c r="I155" s="134"/>
      <c r="J155" s="134"/>
      <c r="K155" s="134"/>
      <c r="L155" s="134"/>
      <c r="M155" s="134"/>
      <c r="N155" s="134"/>
      <c r="O155" s="134"/>
      <c r="P155" s="134"/>
      <c r="Q155" s="48"/>
    </row>
    <row r="156" spans="1:17" x14ac:dyDescent="0.25">
      <c r="A156" s="137"/>
      <c r="B156" s="137"/>
      <c r="C156" s="133" t="s">
        <v>302</v>
      </c>
      <c r="D156" s="135" t="s">
        <v>328</v>
      </c>
      <c r="E156" s="133" t="s">
        <v>296</v>
      </c>
      <c r="F156" s="133" t="s">
        <v>123</v>
      </c>
      <c r="G156" s="133" t="s">
        <v>123</v>
      </c>
      <c r="H156" s="133" t="s">
        <v>297</v>
      </c>
      <c r="I156" s="133" t="s">
        <v>123</v>
      </c>
      <c r="J156" s="133" t="s">
        <v>123</v>
      </c>
      <c r="K156" s="133" t="s">
        <v>123</v>
      </c>
      <c r="L156" s="133" t="s">
        <v>123</v>
      </c>
      <c r="M156" s="133" t="s">
        <v>123</v>
      </c>
      <c r="N156" s="133" t="s">
        <v>123</v>
      </c>
      <c r="O156" s="133" t="s">
        <v>123</v>
      </c>
      <c r="P156" s="133" t="s">
        <v>89</v>
      </c>
      <c r="Q156" s="48"/>
    </row>
    <row r="157" spans="1:17" x14ac:dyDescent="0.25">
      <c r="A157" s="137"/>
      <c r="B157" s="134"/>
      <c r="C157" s="134"/>
      <c r="D157" s="136"/>
      <c r="E157" s="134"/>
      <c r="F157" s="134"/>
      <c r="G157" s="134"/>
      <c r="H157" s="134"/>
      <c r="I157" s="134"/>
      <c r="J157" s="134"/>
      <c r="K157" s="134"/>
      <c r="L157" s="134"/>
      <c r="M157" s="134"/>
      <c r="N157" s="134"/>
      <c r="O157" s="134"/>
      <c r="P157" s="134"/>
      <c r="Q157" s="48"/>
    </row>
    <row r="158" spans="1:17" ht="15" customHeight="1" x14ac:dyDescent="0.25">
      <c r="A158" s="137"/>
      <c r="B158" s="137" t="s">
        <v>44</v>
      </c>
      <c r="C158" s="133" t="s">
        <v>298</v>
      </c>
      <c r="D158" s="135" t="s">
        <v>864</v>
      </c>
      <c r="E158" s="133" t="s">
        <v>306</v>
      </c>
      <c r="F158" s="133" t="s">
        <v>297</v>
      </c>
      <c r="G158" s="133" t="s">
        <v>297</v>
      </c>
      <c r="H158" s="133" t="s">
        <v>297</v>
      </c>
      <c r="I158" s="133" t="s">
        <v>297</v>
      </c>
      <c r="J158" s="133" t="s">
        <v>297</v>
      </c>
      <c r="K158" s="133" t="s">
        <v>297</v>
      </c>
      <c r="L158" s="133" t="s">
        <v>297</v>
      </c>
      <c r="M158" s="133" t="s">
        <v>297</v>
      </c>
      <c r="N158" s="133" t="s">
        <v>297</v>
      </c>
      <c r="O158" s="133" t="s">
        <v>297</v>
      </c>
      <c r="P158" s="133" t="s">
        <v>326</v>
      </c>
      <c r="Q158" s="48"/>
    </row>
    <row r="159" spans="1:17" x14ac:dyDescent="0.25">
      <c r="A159" s="137"/>
      <c r="B159" s="137"/>
      <c r="C159" s="137"/>
      <c r="D159" s="136"/>
      <c r="E159" s="134"/>
      <c r="F159" s="134"/>
      <c r="G159" s="134"/>
      <c r="H159" s="134"/>
      <c r="I159" s="134"/>
      <c r="J159" s="134"/>
      <c r="K159" s="134"/>
      <c r="L159" s="134"/>
      <c r="M159" s="134"/>
      <c r="N159" s="134"/>
      <c r="O159" s="134"/>
      <c r="P159" s="134"/>
      <c r="Q159" s="48"/>
    </row>
    <row r="160" spans="1:17" ht="15" customHeight="1" x14ac:dyDescent="0.25">
      <c r="A160" s="137"/>
      <c r="B160" s="137"/>
      <c r="C160" s="137"/>
      <c r="D160" s="135" t="s">
        <v>865</v>
      </c>
      <c r="E160" s="133" t="s">
        <v>306</v>
      </c>
      <c r="F160" s="133" t="s">
        <v>297</v>
      </c>
      <c r="G160" s="133" t="s">
        <v>297</v>
      </c>
      <c r="H160" s="133" t="s">
        <v>297</v>
      </c>
      <c r="I160" s="133" t="s">
        <v>297</v>
      </c>
      <c r="J160" s="133" t="s">
        <v>297</v>
      </c>
      <c r="K160" s="133" t="s">
        <v>297</v>
      </c>
      <c r="L160" s="133" t="s">
        <v>297</v>
      </c>
      <c r="M160" s="133" t="s">
        <v>297</v>
      </c>
      <c r="N160" s="133" t="s">
        <v>297</v>
      </c>
      <c r="O160" s="133" t="s">
        <v>297</v>
      </c>
      <c r="P160" s="133" t="s">
        <v>326</v>
      </c>
      <c r="Q160" s="48"/>
    </row>
    <row r="161" spans="1:17" x14ac:dyDescent="0.25">
      <c r="A161" s="137"/>
      <c r="B161" s="137"/>
      <c r="C161" s="137"/>
      <c r="D161" s="136"/>
      <c r="E161" s="134"/>
      <c r="F161" s="134"/>
      <c r="G161" s="134"/>
      <c r="H161" s="134"/>
      <c r="I161" s="134"/>
      <c r="J161" s="134"/>
      <c r="K161" s="134"/>
      <c r="L161" s="134"/>
      <c r="M161" s="134"/>
      <c r="N161" s="134"/>
      <c r="O161" s="134"/>
      <c r="P161" s="134"/>
      <c r="Q161" s="48"/>
    </row>
    <row r="162" spans="1:17" ht="15" customHeight="1" x14ac:dyDescent="0.25">
      <c r="A162" s="137"/>
      <c r="B162" s="137"/>
      <c r="C162" s="133"/>
      <c r="D162" s="135" t="s">
        <v>862</v>
      </c>
      <c r="E162" s="133" t="s">
        <v>296</v>
      </c>
      <c r="F162" s="133" t="s">
        <v>297</v>
      </c>
      <c r="G162" s="133" t="s">
        <v>297</v>
      </c>
      <c r="H162" s="133" t="s">
        <v>297</v>
      </c>
      <c r="I162" s="133" t="s">
        <v>297</v>
      </c>
      <c r="J162" s="133" t="s">
        <v>297</v>
      </c>
      <c r="K162" s="133" t="s">
        <v>297</v>
      </c>
      <c r="L162" s="133" t="s">
        <v>297</v>
      </c>
      <c r="M162" s="133" t="s">
        <v>297</v>
      </c>
      <c r="N162" s="133" t="s">
        <v>297</v>
      </c>
      <c r="O162" s="133" t="s">
        <v>297</v>
      </c>
      <c r="P162" s="133" t="s">
        <v>326</v>
      </c>
      <c r="Q162" s="48"/>
    </row>
    <row r="163" spans="1:17" x14ac:dyDescent="0.25">
      <c r="A163" s="137"/>
      <c r="B163" s="137"/>
      <c r="C163" s="134"/>
      <c r="D163" s="136"/>
      <c r="E163" s="134"/>
      <c r="F163" s="134"/>
      <c r="G163" s="134"/>
      <c r="H163" s="134"/>
      <c r="I163" s="134"/>
      <c r="J163" s="134"/>
      <c r="K163" s="134"/>
      <c r="L163" s="134"/>
      <c r="M163" s="134"/>
      <c r="N163" s="134"/>
      <c r="O163" s="134"/>
      <c r="P163" s="134"/>
      <c r="Q163" s="48"/>
    </row>
    <row r="164" spans="1:17" x14ac:dyDescent="0.25">
      <c r="A164" s="137"/>
      <c r="B164" s="137"/>
      <c r="C164" s="133" t="s">
        <v>302</v>
      </c>
      <c r="D164" s="135" t="s">
        <v>861</v>
      </c>
      <c r="E164" s="133" t="s">
        <v>296</v>
      </c>
      <c r="F164" s="133" t="s">
        <v>123</v>
      </c>
      <c r="G164" s="133" t="s">
        <v>123</v>
      </c>
      <c r="H164" s="133" t="s">
        <v>297</v>
      </c>
      <c r="I164" s="133" t="s">
        <v>123</v>
      </c>
      <c r="J164" s="133" t="s">
        <v>123</v>
      </c>
      <c r="K164" s="133" t="s">
        <v>123</v>
      </c>
      <c r="L164" s="133" t="s">
        <v>123</v>
      </c>
      <c r="M164" s="133" t="s">
        <v>123</v>
      </c>
      <c r="N164" s="133" t="s">
        <v>123</v>
      </c>
      <c r="O164" s="133" t="s">
        <v>123</v>
      </c>
      <c r="P164" s="133"/>
      <c r="Q164" s="48"/>
    </row>
    <row r="165" spans="1:17" x14ac:dyDescent="0.25">
      <c r="A165" s="137"/>
      <c r="B165" s="134"/>
      <c r="C165" s="134"/>
      <c r="D165" s="136"/>
      <c r="E165" s="134"/>
      <c r="F165" s="134"/>
      <c r="G165" s="134"/>
      <c r="H165" s="134"/>
      <c r="I165" s="134"/>
      <c r="J165" s="134"/>
      <c r="K165" s="134"/>
      <c r="L165" s="134"/>
      <c r="M165" s="134"/>
      <c r="N165" s="134"/>
      <c r="O165" s="134"/>
      <c r="P165" s="134"/>
      <c r="Q165" s="48"/>
    </row>
    <row r="166" spans="1:17" x14ac:dyDescent="0.25">
      <c r="A166" s="137"/>
      <c r="B166" s="137" t="s">
        <v>45</v>
      </c>
      <c r="C166" s="133" t="s">
        <v>298</v>
      </c>
      <c r="D166" s="135" t="s">
        <v>916</v>
      </c>
      <c r="E166" s="133" t="s">
        <v>306</v>
      </c>
      <c r="F166" s="133" t="s">
        <v>297</v>
      </c>
      <c r="G166" s="133" t="s">
        <v>297</v>
      </c>
      <c r="H166" s="133" t="s">
        <v>297</v>
      </c>
      <c r="I166" s="133" t="s">
        <v>297</v>
      </c>
      <c r="J166" s="133" t="s">
        <v>297</v>
      </c>
      <c r="K166" s="133" t="s">
        <v>297</v>
      </c>
      <c r="L166" s="133" t="s">
        <v>297</v>
      </c>
      <c r="M166" s="133" t="s">
        <v>297</v>
      </c>
      <c r="N166" s="133" t="s">
        <v>297</v>
      </c>
      <c r="O166" s="133" t="s">
        <v>297</v>
      </c>
      <c r="P166" s="133" t="s">
        <v>326</v>
      </c>
      <c r="Q166" s="48"/>
    </row>
    <row r="167" spans="1:17" x14ac:dyDescent="0.25">
      <c r="A167" s="137"/>
      <c r="B167" s="137"/>
      <c r="C167" s="137"/>
      <c r="D167" s="136"/>
      <c r="E167" s="134"/>
      <c r="F167" s="134"/>
      <c r="G167" s="134"/>
      <c r="H167" s="134"/>
      <c r="I167" s="134"/>
      <c r="J167" s="134"/>
      <c r="K167" s="134"/>
      <c r="L167" s="134"/>
      <c r="M167" s="134"/>
      <c r="N167" s="134"/>
      <c r="O167" s="134"/>
      <c r="P167" s="134"/>
      <c r="Q167" s="48"/>
    </row>
    <row r="168" spans="1:17" x14ac:dyDescent="0.25">
      <c r="A168" s="137"/>
      <c r="B168" s="137"/>
      <c r="C168" s="137"/>
      <c r="D168" s="135" t="s">
        <v>863</v>
      </c>
      <c r="E168" s="133" t="s">
        <v>296</v>
      </c>
      <c r="F168" s="133" t="s">
        <v>297</v>
      </c>
      <c r="G168" s="133" t="s">
        <v>297</v>
      </c>
      <c r="H168" s="133" t="s">
        <v>297</v>
      </c>
      <c r="I168" s="133" t="s">
        <v>297</v>
      </c>
      <c r="J168" s="133" t="s">
        <v>297</v>
      </c>
      <c r="K168" s="133" t="s">
        <v>297</v>
      </c>
      <c r="L168" s="133" t="s">
        <v>297</v>
      </c>
      <c r="M168" s="133" t="s">
        <v>297</v>
      </c>
      <c r="N168" s="133" t="s">
        <v>297</v>
      </c>
      <c r="O168" s="133" t="s">
        <v>297</v>
      </c>
      <c r="P168" s="133" t="s">
        <v>326</v>
      </c>
      <c r="Q168" s="48"/>
    </row>
    <row r="169" spans="1:17" x14ac:dyDescent="0.25">
      <c r="A169" s="137"/>
      <c r="B169" s="137"/>
      <c r="C169" s="134"/>
      <c r="D169" s="136"/>
      <c r="E169" s="134"/>
      <c r="F169" s="134"/>
      <c r="G169" s="134"/>
      <c r="H169" s="134"/>
      <c r="I169" s="134"/>
      <c r="J169" s="134"/>
      <c r="K169" s="134"/>
      <c r="L169" s="134"/>
      <c r="M169" s="134"/>
      <c r="N169" s="134"/>
      <c r="O169" s="134"/>
      <c r="P169" s="134"/>
      <c r="Q169" s="48"/>
    </row>
    <row r="170" spans="1:17" x14ac:dyDescent="0.25">
      <c r="A170" s="137"/>
      <c r="B170" s="137"/>
      <c r="C170" s="133" t="s">
        <v>302</v>
      </c>
      <c r="D170" s="135" t="s">
        <v>917</v>
      </c>
      <c r="E170" s="133" t="s">
        <v>296</v>
      </c>
      <c r="F170" s="133" t="s">
        <v>123</v>
      </c>
      <c r="G170" s="133" t="s">
        <v>123</v>
      </c>
      <c r="H170" s="133" t="s">
        <v>297</v>
      </c>
      <c r="I170" s="133" t="s">
        <v>123</v>
      </c>
      <c r="J170" s="133" t="s">
        <v>123</v>
      </c>
      <c r="K170" s="133" t="s">
        <v>123</v>
      </c>
      <c r="L170" s="133" t="s">
        <v>123</v>
      </c>
      <c r="M170" s="133" t="s">
        <v>123</v>
      </c>
      <c r="N170" s="133" t="s">
        <v>123</v>
      </c>
      <c r="O170" s="133" t="s">
        <v>123</v>
      </c>
      <c r="P170" s="133"/>
      <c r="Q170" s="48"/>
    </row>
    <row r="171" spans="1:17" x14ac:dyDescent="0.25">
      <c r="A171" s="134"/>
      <c r="B171" s="134"/>
      <c r="C171" s="134"/>
      <c r="D171" s="136"/>
      <c r="E171" s="134"/>
      <c r="F171" s="134"/>
      <c r="G171" s="134"/>
      <c r="H171" s="134"/>
      <c r="I171" s="134"/>
      <c r="J171" s="134"/>
      <c r="K171" s="134"/>
      <c r="L171" s="134"/>
      <c r="M171" s="134"/>
      <c r="N171" s="134"/>
      <c r="O171" s="134"/>
      <c r="P171" s="134"/>
      <c r="Q171" s="48"/>
    </row>
    <row r="172" spans="1:17" x14ac:dyDescent="0.25">
      <c r="A172" s="137"/>
      <c r="B172" s="137" t="s">
        <v>47</v>
      </c>
      <c r="C172" s="133" t="s">
        <v>298</v>
      </c>
      <c r="D172" s="135" t="s">
        <v>329</v>
      </c>
      <c r="E172" s="133" t="s">
        <v>296</v>
      </c>
      <c r="F172" s="133" t="s">
        <v>123</v>
      </c>
      <c r="G172" s="133" t="s">
        <v>297</v>
      </c>
      <c r="H172" s="133" t="s">
        <v>297</v>
      </c>
      <c r="I172" s="133" t="s">
        <v>297</v>
      </c>
      <c r="J172" s="133" t="s">
        <v>297</v>
      </c>
      <c r="K172" s="133" t="s">
        <v>297</v>
      </c>
      <c r="L172" s="133" t="s">
        <v>297</v>
      </c>
      <c r="M172" s="133" t="s">
        <v>297</v>
      </c>
      <c r="N172" s="133" t="s">
        <v>297</v>
      </c>
      <c r="O172" s="133" t="s">
        <v>297</v>
      </c>
      <c r="P172" s="133" t="s">
        <v>330</v>
      </c>
      <c r="Q172" s="48"/>
    </row>
    <row r="173" spans="1:17" x14ac:dyDescent="0.25">
      <c r="A173" s="137"/>
      <c r="B173" s="137"/>
      <c r="C173" s="137"/>
      <c r="D173" s="136"/>
      <c r="E173" s="134"/>
      <c r="F173" s="134"/>
      <c r="G173" s="134"/>
      <c r="H173" s="134"/>
      <c r="I173" s="134"/>
      <c r="J173" s="134"/>
      <c r="K173" s="134"/>
      <c r="L173" s="134"/>
      <c r="M173" s="134"/>
      <c r="N173" s="134"/>
      <c r="O173" s="134"/>
      <c r="P173" s="134"/>
      <c r="Q173" s="48"/>
    </row>
    <row r="174" spans="1:17" x14ac:dyDescent="0.25">
      <c r="A174" s="137"/>
      <c r="B174" s="137"/>
      <c r="C174" s="137"/>
      <c r="D174" s="135" t="s">
        <v>331</v>
      </c>
      <c r="E174" s="133" t="s">
        <v>296</v>
      </c>
      <c r="F174" s="133" t="s">
        <v>123</v>
      </c>
      <c r="G174" s="133" t="s">
        <v>297</v>
      </c>
      <c r="H174" s="133" t="s">
        <v>123</v>
      </c>
      <c r="I174" s="133" t="s">
        <v>297</v>
      </c>
      <c r="J174" s="133" t="s">
        <v>297</v>
      </c>
      <c r="K174" s="133" t="s">
        <v>297</v>
      </c>
      <c r="L174" s="133" t="s">
        <v>297</v>
      </c>
      <c r="M174" s="133" t="s">
        <v>297</v>
      </c>
      <c r="N174" s="133" t="s">
        <v>297</v>
      </c>
      <c r="O174" s="133" t="s">
        <v>297</v>
      </c>
      <c r="P174" s="133" t="s">
        <v>330</v>
      </c>
      <c r="Q174" s="48"/>
    </row>
    <row r="175" spans="1:17" x14ac:dyDescent="0.25">
      <c r="A175" s="137"/>
      <c r="B175" s="137"/>
      <c r="C175" s="134"/>
      <c r="D175" s="136"/>
      <c r="E175" s="134"/>
      <c r="F175" s="134"/>
      <c r="G175" s="134"/>
      <c r="H175" s="134"/>
      <c r="I175" s="134"/>
      <c r="J175" s="134"/>
      <c r="K175" s="134"/>
      <c r="L175" s="134"/>
      <c r="M175" s="134"/>
      <c r="N175" s="134"/>
      <c r="O175" s="134"/>
      <c r="P175" s="134"/>
      <c r="Q175" s="48"/>
    </row>
    <row r="176" spans="1:17" x14ac:dyDescent="0.25">
      <c r="A176" s="137"/>
      <c r="B176" s="137"/>
      <c r="C176" s="133" t="s">
        <v>302</v>
      </c>
      <c r="D176" s="135" t="s">
        <v>331</v>
      </c>
      <c r="E176" s="133" t="s">
        <v>296</v>
      </c>
      <c r="F176" s="133" t="s">
        <v>123</v>
      </c>
      <c r="G176" s="133" t="s">
        <v>123</v>
      </c>
      <c r="H176" s="133" t="s">
        <v>297</v>
      </c>
      <c r="I176" s="133" t="s">
        <v>123</v>
      </c>
      <c r="J176" s="133" t="s">
        <v>123</v>
      </c>
      <c r="K176" s="133" t="s">
        <v>123</v>
      </c>
      <c r="L176" s="133" t="s">
        <v>123</v>
      </c>
      <c r="M176" s="133" t="s">
        <v>123</v>
      </c>
      <c r="N176" s="133" t="s">
        <v>123</v>
      </c>
      <c r="O176" s="133" t="s">
        <v>123</v>
      </c>
      <c r="P176" s="133"/>
      <c r="Q176" s="48"/>
    </row>
    <row r="177" spans="1:17" x14ac:dyDescent="0.25">
      <c r="A177" s="137"/>
      <c r="B177" s="134"/>
      <c r="C177" s="134"/>
      <c r="D177" s="136"/>
      <c r="E177" s="134"/>
      <c r="F177" s="134"/>
      <c r="G177" s="134"/>
      <c r="H177" s="134"/>
      <c r="I177" s="134"/>
      <c r="J177" s="134"/>
      <c r="K177" s="134"/>
      <c r="L177" s="134"/>
      <c r="M177" s="134"/>
      <c r="N177" s="134"/>
      <c r="O177" s="134"/>
      <c r="P177" s="134"/>
      <c r="Q177" s="48"/>
    </row>
    <row r="178" spans="1:17" x14ac:dyDescent="0.25">
      <c r="A178" s="137"/>
      <c r="B178" s="137" t="s">
        <v>48</v>
      </c>
      <c r="C178" s="133" t="s">
        <v>298</v>
      </c>
      <c r="D178" s="135" t="s">
        <v>866</v>
      </c>
      <c r="E178" s="133" t="s">
        <v>296</v>
      </c>
      <c r="F178" s="133" t="s">
        <v>297</v>
      </c>
      <c r="G178" s="133" t="s">
        <v>297</v>
      </c>
      <c r="H178" s="133" t="s">
        <v>123</v>
      </c>
      <c r="I178" s="133" t="s">
        <v>297</v>
      </c>
      <c r="J178" s="133" t="s">
        <v>297</v>
      </c>
      <c r="K178" s="133" t="s">
        <v>297</v>
      </c>
      <c r="L178" s="133" t="s">
        <v>297</v>
      </c>
      <c r="M178" s="133" t="s">
        <v>297</v>
      </c>
      <c r="N178" s="133" t="s">
        <v>297</v>
      </c>
      <c r="O178" s="133" t="s">
        <v>297</v>
      </c>
      <c r="P178" s="133"/>
      <c r="Q178" s="48"/>
    </row>
    <row r="179" spans="1:17" x14ac:dyDescent="0.25">
      <c r="A179" s="137"/>
      <c r="B179" s="137"/>
      <c r="C179" s="134"/>
      <c r="D179" s="136"/>
      <c r="E179" s="134"/>
      <c r="F179" s="134"/>
      <c r="G179" s="134"/>
      <c r="H179" s="134"/>
      <c r="I179" s="134"/>
      <c r="J179" s="134"/>
      <c r="K179" s="134"/>
      <c r="L179" s="134"/>
      <c r="M179" s="134"/>
      <c r="N179" s="134"/>
      <c r="O179" s="134"/>
      <c r="P179" s="134"/>
      <c r="Q179" s="48"/>
    </row>
    <row r="180" spans="1:17" x14ac:dyDescent="0.25">
      <c r="A180" s="137"/>
      <c r="B180" s="137"/>
      <c r="C180" s="133" t="s">
        <v>302</v>
      </c>
      <c r="D180" s="135" t="s">
        <v>867</v>
      </c>
      <c r="E180" s="133" t="s">
        <v>296</v>
      </c>
      <c r="F180" s="133" t="s">
        <v>123</v>
      </c>
      <c r="G180" s="133" t="s">
        <v>123</v>
      </c>
      <c r="H180" s="133" t="s">
        <v>297</v>
      </c>
      <c r="I180" s="133" t="s">
        <v>123</v>
      </c>
      <c r="J180" s="133" t="s">
        <v>123</v>
      </c>
      <c r="K180" s="133" t="s">
        <v>123</v>
      </c>
      <c r="L180" s="133" t="s">
        <v>123</v>
      </c>
      <c r="M180" s="133" t="s">
        <v>123</v>
      </c>
      <c r="N180" s="133" t="s">
        <v>123</v>
      </c>
      <c r="O180" s="133" t="s">
        <v>123</v>
      </c>
      <c r="P180" s="133"/>
      <c r="Q180" s="48"/>
    </row>
    <row r="181" spans="1:17" x14ac:dyDescent="0.25">
      <c r="A181" s="137"/>
      <c r="B181" s="134"/>
      <c r="C181" s="134"/>
      <c r="D181" s="136"/>
      <c r="E181" s="134"/>
      <c r="F181" s="134"/>
      <c r="G181" s="134"/>
      <c r="H181" s="134"/>
      <c r="I181" s="134"/>
      <c r="J181" s="134"/>
      <c r="K181" s="134"/>
      <c r="L181" s="134"/>
      <c r="M181" s="134"/>
      <c r="N181" s="134"/>
      <c r="O181" s="134"/>
      <c r="P181" s="134"/>
      <c r="Q181" s="48"/>
    </row>
    <row r="182" spans="1:17" x14ac:dyDescent="0.25">
      <c r="A182" s="137"/>
      <c r="B182" s="137" t="s">
        <v>49</v>
      </c>
      <c r="C182" s="137" t="s">
        <v>298</v>
      </c>
      <c r="D182" s="135" t="s">
        <v>332</v>
      </c>
      <c r="E182" s="133" t="s">
        <v>296</v>
      </c>
      <c r="F182" s="133" t="s">
        <v>123</v>
      </c>
      <c r="G182" s="133" t="s">
        <v>297</v>
      </c>
      <c r="H182" s="133" t="s">
        <v>297</v>
      </c>
      <c r="I182" s="133" t="s">
        <v>297</v>
      </c>
      <c r="J182" s="133" t="s">
        <v>297</v>
      </c>
      <c r="K182" s="133" t="s">
        <v>297</v>
      </c>
      <c r="L182" s="133" t="s">
        <v>297</v>
      </c>
      <c r="M182" s="133" t="s">
        <v>297</v>
      </c>
      <c r="N182" s="133" t="s">
        <v>297</v>
      </c>
      <c r="O182" s="133" t="s">
        <v>297</v>
      </c>
      <c r="P182" s="133" t="s">
        <v>333</v>
      </c>
      <c r="Q182" s="48"/>
    </row>
    <row r="183" spans="1:17" x14ac:dyDescent="0.25">
      <c r="A183" s="137"/>
      <c r="B183" s="137"/>
      <c r="C183" s="137"/>
      <c r="D183" s="136"/>
      <c r="E183" s="134"/>
      <c r="F183" s="134"/>
      <c r="G183" s="134"/>
      <c r="H183" s="134"/>
      <c r="I183" s="134"/>
      <c r="J183" s="134"/>
      <c r="K183" s="134"/>
      <c r="L183" s="134"/>
      <c r="M183" s="134"/>
      <c r="N183" s="134"/>
      <c r="O183" s="134"/>
      <c r="P183" s="134"/>
      <c r="Q183" s="48"/>
    </row>
    <row r="184" spans="1:17" x14ac:dyDescent="0.25">
      <c r="A184" s="137"/>
      <c r="B184" s="137"/>
      <c r="C184" s="137"/>
      <c r="D184" s="135" t="s">
        <v>334</v>
      </c>
      <c r="E184" s="133" t="s">
        <v>296</v>
      </c>
      <c r="F184" s="133" t="s">
        <v>123</v>
      </c>
      <c r="G184" s="133" t="s">
        <v>297</v>
      </c>
      <c r="H184" s="133" t="s">
        <v>297</v>
      </c>
      <c r="I184" s="133" t="s">
        <v>297</v>
      </c>
      <c r="J184" s="133" t="s">
        <v>297</v>
      </c>
      <c r="K184" s="133" t="s">
        <v>297</v>
      </c>
      <c r="L184" s="133" t="s">
        <v>297</v>
      </c>
      <c r="M184" s="133" t="s">
        <v>297</v>
      </c>
      <c r="N184" s="133" t="s">
        <v>297</v>
      </c>
      <c r="O184" s="133" t="s">
        <v>297</v>
      </c>
      <c r="P184" s="133" t="s">
        <v>333</v>
      </c>
      <c r="Q184" s="48"/>
    </row>
    <row r="185" spans="1:17" x14ac:dyDescent="0.25">
      <c r="A185" s="137"/>
      <c r="B185" s="137"/>
      <c r="C185" s="134"/>
      <c r="D185" s="136"/>
      <c r="E185" s="134"/>
      <c r="F185" s="134"/>
      <c r="G185" s="134"/>
      <c r="H185" s="134"/>
      <c r="I185" s="134"/>
      <c r="J185" s="134"/>
      <c r="K185" s="134"/>
      <c r="L185" s="134"/>
      <c r="M185" s="134"/>
      <c r="N185" s="134"/>
      <c r="O185" s="134"/>
      <c r="P185" s="134"/>
      <c r="Q185" s="48"/>
    </row>
    <row r="186" spans="1:17" x14ac:dyDescent="0.25">
      <c r="A186" s="137"/>
      <c r="B186" s="137"/>
      <c r="C186" s="133" t="s">
        <v>302</v>
      </c>
      <c r="D186" s="135" t="s">
        <v>522</v>
      </c>
      <c r="E186" s="133"/>
      <c r="F186" s="133"/>
      <c r="G186" s="133"/>
      <c r="H186" s="133"/>
      <c r="I186" s="133"/>
      <c r="J186" s="133"/>
      <c r="K186" s="133"/>
      <c r="L186" s="133"/>
      <c r="M186" s="133"/>
      <c r="N186" s="133"/>
      <c r="O186" s="133"/>
      <c r="P186" s="133"/>
      <c r="Q186" s="48"/>
    </row>
    <row r="187" spans="1:17" x14ac:dyDescent="0.25">
      <c r="A187" s="137"/>
      <c r="B187" s="134"/>
      <c r="C187" s="134"/>
      <c r="D187" s="136"/>
      <c r="E187" s="134"/>
      <c r="F187" s="134"/>
      <c r="G187" s="134"/>
      <c r="H187" s="134"/>
      <c r="I187" s="134"/>
      <c r="J187" s="134"/>
      <c r="K187" s="134"/>
      <c r="L187" s="134"/>
      <c r="M187" s="134"/>
      <c r="N187" s="134"/>
      <c r="O187" s="134"/>
      <c r="P187" s="134"/>
      <c r="Q187" s="48"/>
    </row>
    <row r="188" spans="1:17" x14ac:dyDescent="0.25">
      <c r="A188" s="137"/>
      <c r="B188" s="137" t="s">
        <v>50</v>
      </c>
      <c r="C188" s="133" t="s">
        <v>298</v>
      </c>
      <c r="D188" s="135" t="s">
        <v>335</v>
      </c>
      <c r="E188" s="133" t="s">
        <v>296</v>
      </c>
      <c r="F188" s="133" t="s">
        <v>123</v>
      </c>
      <c r="G188" s="133" t="s">
        <v>297</v>
      </c>
      <c r="H188" s="133" t="s">
        <v>297</v>
      </c>
      <c r="I188" s="133" t="s">
        <v>297</v>
      </c>
      <c r="J188" s="133" t="s">
        <v>297</v>
      </c>
      <c r="K188" s="133" t="s">
        <v>297</v>
      </c>
      <c r="L188" s="133" t="s">
        <v>297</v>
      </c>
      <c r="M188" s="133" t="s">
        <v>297</v>
      </c>
      <c r="N188" s="133" t="s">
        <v>297</v>
      </c>
      <c r="O188" s="133" t="s">
        <v>297</v>
      </c>
      <c r="P188" s="133" t="s">
        <v>336</v>
      </c>
      <c r="Q188" s="48"/>
    </row>
    <row r="189" spans="1:17" x14ac:dyDescent="0.25">
      <c r="A189" s="137"/>
      <c r="B189" s="137"/>
      <c r="C189" s="134"/>
      <c r="D189" s="136"/>
      <c r="E189" s="134"/>
      <c r="F189" s="134"/>
      <c r="G189" s="134"/>
      <c r="H189" s="134"/>
      <c r="I189" s="134"/>
      <c r="J189" s="134"/>
      <c r="K189" s="134"/>
      <c r="L189" s="134"/>
      <c r="M189" s="134"/>
      <c r="N189" s="134"/>
      <c r="O189" s="134"/>
      <c r="P189" s="134"/>
      <c r="Q189" s="48"/>
    </row>
    <row r="190" spans="1:17" x14ac:dyDescent="0.25">
      <c r="A190" s="137"/>
      <c r="B190" s="137"/>
      <c r="C190" s="133" t="s">
        <v>302</v>
      </c>
      <c r="D190" s="135" t="s">
        <v>868</v>
      </c>
      <c r="E190" s="133" t="s">
        <v>296</v>
      </c>
      <c r="F190" s="133" t="s">
        <v>123</v>
      </c>
      <c r="G190" s="133" t="s">
        <v>123</v>
      </c>
      <c r="H190" s="133" t="s">
        <v>297</v>
      </c>
      <c r="I190" s="133" t="s">
        <v>123</v>
      </c>
      <c r="J190" s="133" t="s">
        <v>123</v>
      </c>
      <c r="K190" s="133" t="s">
        <v>123</v>
      </c>
      <c r="L190" s="133" t="s">
        <v>123</v>
      </c>
      <c r="M190" s="133" t="s">
        <v>123</v>
      </c>
      <c r="N190" s="133" t="s">
        <v>123</v>
      </c>
      <c r="O190" s="133" t="s">
        <v>123</v>
      </c>
      <c r="P190" s="47"/>
      <c r="Q190" s="48"/>
    </row>
    <row r="191" spans="1:17" x14ac:dyDescent="0.25">
      <c r="A191" s="137"/>
      <c r="B191" s="137"/>
      <c r="C191" s="137"/>
      <c r="D191" s="136"/>
      <c r="E191" s="134"/>
      <c r="F191" s="134"/>
      <c r="G191" s="134"/>
      <c r="H191" s="134"/>
      <c r="I191" s="134"/>
      <c r="J191" s="134"/>
      <c r="K191" s="134"/>
      <c r="L191" s="134"/>
      <c r="M191" s="134"/>
      <c r="N191" s="134"/>
      <c r="O191" s="134"/>
      <c r="P191" s="47"/>
      <c r="Q191" s="48"/>
    </row>
    <row r="192" spans="1:17" ht="15" customHeight="1" x14ac:dyDescent="0.25">
      <c r="A192" s="137"/>
      <c r="B192" s="137"/>
      <c r="C192" s="137"/>
      <c r="D192" s="135" t="s">
        <v>335</v>
      </c>
      <c r="E192" s="133" t="s">
        <v>296</v>
      </c>
      <c r="F192" s="133" t="s">
        <v>123</v>
      </c>
      <c r="G192" s="133" t="s">
        <v>123</v>
      </c>
      <c r="H192" s="133" t="s">
        <v>297</v>
      </c>
      <c r="I192" s="133" t="s">
        <v>123</v>
      </c>
      <c r="J192" s="133" t="s">
        <v>123</v>
      </c>
      <c r="K192" s="133" t="s">
        <v>123</v>
      </c>
      <c r="L192" s="133" t="s">
        <v>123</v>
      </c>
      <c r="M192" s="133" t="s">
        <v>123</v>
      </c>
      <c r="N192" s="133" t="s">
        <v>123</v>
      </c>
      <c r="O192" s="133" t="s">
        <v>123</v>
      </c>
      <c r="P192" s="133"/>
      <c r="Q192" s="48"/>
    </row>
    <row r="193" spans="1:17" x14ac:dyDescent="0.25">
      <c r="A193" s="137"/>
      <c r="B193" s="134"/>
      <c r="C193" s="134"/>
      <c r="D193" s="136"/>
      <c r="E193" s="134"/>
      <c r="F193" s="134"/>
      <c r="G193" s="134"/>
      <c r="H193" s="134"/>
      <c r="I193" s="134"/>
      <c r="J193" s="134"/>
      <c r="K193" s="134"/>
      <c r="L193" s="134"/>
      <c r="M193" s="134"/>
      <c r="N193" s="134"/>
      <c r="O193" s="134"/>
      <c r="P193" s="134"/>
      <c r="Q193" s="48"/>
    </row>
    <row r="194" spans="1:17" x14ac:dyDescent="0.25">
      <c r="A194" s="137"/>
      <c r="B194" s="137" t="s">
        <v>51</v>
      </c>
      <c r="C194" s="133" t="s">
        <v>298</v>
      </c>
      <c r="D194" s="135" t="s">
        <v>869</v>
      </c>
      <c r="E194" s="133" t="s">
        <v>296</v>
      </c>
      <c r="F194" s="133" t="s">
        <v>297</v>
      </c>
      <c r="G194" s="133" t="s">
        <v>123</v>
      </c>
      <c r="H194" s="133" t="s">
        <v>297</v>
      </c>
      <c r="I194" s="133" t="s">
        <v>297</v>
      </c>
      <c r="J194" s="133" t="s">
        <v>297</v>
      </c>
      <c r="K194" s="133" t="s">
        <v>297</v>
      </c>
      <c r="L194" s="133" t="s">
        <v>297</v>
      </c>
      <c r="M194" s="133" t="s">
        <v>297</v>
      </c>
      <c r="N194" s="133" t="s">
        <v>297</v>
      </c>
      <c r="O194" s="133" t="s">
        <v>297</v>
      </c>
      <c r="P194" s="133"/>
      <c r="Q194" s="48"/>
    </row>
    <row r="195" spans="1:17" x14ac:dyDescent="0.25">
      <c r="A195" s="137"/>
      <c r="B195" s="137"/>
      <c r="C195" s="137"/>
      <c r="D195" s="136"/>
      <c r="E195" s="134"/>
      <c r="F195" s="134"/>
      <c r="G195" s="134"/>
      <c r="H195" s="134"/>
      <c r="I195" s="134"/>
      <c r="J195" s="134"/>
      <c r="K195" s="134"/>
      <c r="L195" s="134"/>
      <c r="M195" s="134"/>
      <c r="N195" s="134"/>
      <c r="O195" s="134"/>
      <c r="P195" s="134"/>
      <c r="Q195" s="48"/>
    </row>
    <row r="196" spans="1:17" x14ac:dyDescent="0.25">
      <c r="A196" s="137"/>
      <c r="B196" s="137"/>
      <c r="C196" s="137"/>
      <c r="D196" s="135" t="s">
        <v>870</v>
      </c>
      <c r="E196" s="133" t="s">
        <v>296</v>
      </c>
      <c r="F196" s="133" t="s">
        <v>297</v>
      </c>
      <c r="G196" s="133" t="s">
        <v>123</v>
      </c>
      <c r="H196" s="133" t="s">
        <v>297</v>
      </c>
      <c r="I196" s="133" t="s">
        <v>297</v>
      </c>
      <c r="J196" s="133" t="s">
        <v>297</v>
      </c>
      <c r="K196" s="133" t="s">
        <v>297</v>
      </c>
      <c r="L196" s="133" t="s">
        <v>297</v>
      </c>
      <c r="M196" s="133" t="s">
        <v>297</v>
      </c>
      <c r="N196" s="133" t="s">
        <v>297</v>
      </c>
      <c r="O196" s="133" t="s">
        <v>297</v>
      </c>
      <c r="P196" s="133"/>
      <c r="Q196" s="48"/>
    </row>
    <row r="197" spans="1:17" x14ac:dyDescent="0.25">
      <c r="A197" s="137"/>
      <c r="B197" s="137"/>
      <c r="C197" s="134"/>
      <c r="D197" s="136"/>
      <c r="E197" s="134"/>
      <c r="F197" s="134"/>
      <c r="G197" s="134"/>
      <c r="H197" s="134"/>
      <c r="I197" s="134"/>
      <c r="J197" s="134"/>
      <c r="K197" s="134"/>
      <c r="L197" s="134"/>
      <c r="M197" s="134"/>
      <c r="N197" s="134"/>
      <c r="O197" s="134"/>
      <c r="P197" s="134"/>
      <c r="Q197" s="48"/>
    </row>
    <row r="198" spans="1:17" x14ac:dyDescent="0.25">
      <c r="A198" s="137"/>
      <c r="B198" s="137"/>
      <c r="C198" s="133" t="s">
        <v>302</v>
      </c>
      <c r="D198" s="135" t="s">
        <v>337</v>
      </c>
      <c r="E198" s="133" t="s">
        <v>296</v>
      </c>
      <c r="F198" s="133" t="s">
        <v>123</v>
      </c>
      <c r="G198" s="133" t="s">
        <v>123</v>
      </c>
      <c r="H198" s="133" t="s">
        <v>297</v>
      </c>
      <c r="I198" s="133" t="s">
        <v>123</v>
      </c>
      <c r="J198" s="133" t="s">
        <v>123</v>
      </c>
      <c r="K198" s="133" t="s">
        <v>123</v>
      </c>
      <c r="L198" s="133" t="s">
        <v>123</v>
      </c>
      <c r="M198" s="133" t="s">
        <v>123</v>
      </c>
      <c r="N198" s="133" t="s">
        <v>123</v>
      </c>
      <c r="O198" s="133" t="s">
        <v>123</v>
      </c>
      <c r="P198" s="133"/>
      <c r="Q198" s="48"/>
    </row>
    <row r="199" spans="1:17" x14ac:dyDescent="0.25">
      <c r="A199" s="137"/>
      <c r="B199" s="134"/>
      <c r="C199" s="134"/>
      <c r="D199" s="136"/>
      <c r="E199" s="134"/>
      <c r="F199" s="134"/>
      <c r="G199" s="134"/>
      <c r="H199" s="134"/>
      <c r="I199" s="134"/>
      <c r="J199" s="134"/>
      <c r="K199" s="134"/>
      <c r="L199" s="134"/>
      <c r="M199" s="134"/>
      <c r="N199" s="134"/>
      <c r="O199" s="134"/>
      <c r="P199" s="134"/>
      <c r="Q199" s="48"/>
    </row>
    <row r="200" spans="1:17" x14ac:dyDescent="0.25">
      <c r="A200" s="137"/>
      <c r="B200" s="137" t="s">
        <v>52</v>
      </c>
      <c r="C200" s="133" t="s">
        <v>298</v>
      </c>
      <c r="D200" s="135" t="s">
        <v>871</v>
      </c>
      <c r="E200" s="133" t="s">
        <v>296</v>
      </c>
      <c r="F200" s="133" t="s">
        <v>123</v>
      </c>
      <c r="G200" s="133" t="s">
        <v>297</v>
      </c>
      <c r="H200" s="133" t="s">
        <v>297</v>
      </c>
      <c r="I200" s="133" t="s">
        <v>297</v>
      </c>
      <c r="J200" s="133" t="s">
        <v>297</v>
      </c>
      <c r="K200" s="133" t="s">
        <v>297</v>
      </c>
      <c r="L200" s="133" t="s">
        <v>297</v>
      </c>
      <c r="M200" s="133" t="s">
        <v>297</v>
      </c>
      <c r="N200" s="133" t="s">
        <v>297</v>
      </c>
      <c r="O200" s="133" t="s">
        <v>297</v>
      </c>
      <c r="P200" s="133" t="s">
        <v>338</v>
      </c>
      <c r="Q200" s="48"/>
    </row>
    <row r="201" spans="1:17" x14ac:dyDescent="0.25">
      <c r="A201" s="137"/>
      <c r="B201" s="137"/>
      <c r="C201" s="137"/>
      <c r="D201" s="136"/>
      <c r="E201" s="134"/>
      <c r="F201" s="134"/>
      <c r="G201" s="134"/>
      <c r="H201" s="134"/>
      <c r="I201" s="134"/>
      <c r="J201" s="134"/>
      <c r="K201" s="134"/>
      <c r="L201" s="134"/>
      <c r="M201" s="134"/>
      <c r="N201" s="134"/>
      <c r="O201" s="134"/>
      <c r="P201" s="134"/>
      <c r="Q201" s="48"/>
    </row>
    <row r="202" spans="1:17" x14ac:dyDescent="0.25">
      <c r="A202" s="137"/>
      <c r="B202" s="137"/>
      <c r="C202" s="137"/>
      <c r="D202" s="135" t="s">
        <v>872</v>
      </c>
      <c r="E202" s="133" t="s">
        <v>296</v>
      </c>
      <c r="F202" s="133" t="s">
        <v>123</v>
      </c>
      <c r="G202" s="133" t="s">
        <v>297</v>
      </c>
      <c r="H202" s="133" t="s">
        <v>297</v>
      </c>
      <c r="I202" s="133" t="s">
        <v>297</v>
      </c>
      <c r="J202" s="133" t="s">
        <v>297</v>
      </c>
      <c r="K202" s="133" t="s">
        <v>297</v>
      </c>
      <c r="L202" s="133" t="s">
        <v>297</v>
      </c>
      <c r="M202" s="133" t="s">
        <v>297</v>
      </c>
      <c r="N202" s="133" t="s">
        <v>297</v>
      </c>
      <c r="O202" s="133" t="s">
        <v>297</v>
      </c>
      <c r="P202" s="133" t="s">
        <v>338</v>
      </c>
      <c r="Q202" s="48"/>
    </row>
    <row r="203" spans="1:17" x14ac:dyDescent="0.25">
      <c r="A203" s="137"/>
      <c r="B203" s="137"/>
      <c r="C203" s="134"/>
      <c r="D203" s="136"/>
      <c r="E203" s="134"/>
      <c r="F203" s="134"/>
      <c r="G203" s="134"/>
      <c r="H203" s="134"/>
      <c r="I203" s="134"/>
      <c r="J203" s="134"/>
      <c r="K203" s="134"/>
      <c r="L203" s="134"/>
      <c r="M203" s="134"/>
      <c r="N203" s="134"/>
      <c r="O203" s="134"/>
      <c r="P203" s="134"/>
      <c r="Q203" s="48"/>
    </row>
    <row r="204" spans="1:17" x14ac:dyDescent="0.25">
      <c r="A204" s="137"/>
      <c r="B204" s="137"/>
      <c r="C204" s="133" t="s">
        <v>302</v>
      </c>
      <c r="D204" s="135" t="s">
        <v>873</v>
      </c>
      <c r="E204" s="133" t="s">
        <v>296</v>
      </c>
      <c r="F204" s="133" t="s">
        <v>123</v>
      </c>
      <c r="G204" s="133" t="s">
        <v>123</v>
      </c>
      <c r="H204" s="133" t="s">
        <v>297</v>
      </c>
      <c r="I204" s="133" t="s">
        <v>123</v>
      </c>
      <c r="J204" s="133" t="s">
        <v>123</v>
      </c>
      <c r="K204" s="133" t="s">
        <v>123</v>
      </c>
      <c r="L204" s="133" t="s">
        <v>123</v>
      </c>
      <c r="M204" s="133" t="s">
        <v>123</v>
      </c>
      <c r="N204" s="133" t="s">
        <v>123</v>
      </c>
      <c r="O204" s="133" t="s">
        <v>123</v>
      </c>
      <c r="P204" s="133"/>
      <c r="Q204" s="48"/>
    </row>
    <row r="205" spans="1:17" x14ac:dyDescent="0.25">
      <c r="A205" s="134"/>
      <c r="B205" s="134"/>
      <c r="C205" s="134"/>
      <c r="D205" s="136"/>
      <c r="E205" s="134"/>
      <c r="F205" s="134"/>
      <c r="G205" s="134"/>
      <c r="H205" s="134"/>
      <c r="I205" s="134"/>
      <c r="J205" s="134"/>
      <c r="K205" s="134"/>
      <c r="L205" s="134"/>
      <c r="M205" s="134"/>
      <c r="N205" s="134"/>
      <c r="O205" s="134"/>
      <c r="P205" s="134"/>
      <c r="Q205" s="48"/>
    </row>
    <row r="206" spans="1:17" x14ac:dyDescent="0.25">
      <c r="A206" s="137"/>
      <c r="B206" s="137" t="s">
        <v>54</v>
      </c>
      <c r="C206" s="133" t="s">
        <v>298</v>
      </c>
      <c r="D206" s="135" t="s">
        <v>339</v>
      </c>
      <c r="E206" s="133" t="s">
        <v>296</v>
      </c>
      <c r="F206" s="133" t="s">
        <v>123</v>
      </c>
      <c r="G206" s="133" t="s">
        <v>297</v>
      </c>
      <c r="H206" s="133" t="s">
        <v>297</v>
      </c>
      <c r="I206" s="133" t="s">
        <v>297</v>
      </c>
      <c r="J206" s="133" t="s">
        <v>297</v>
      </c>
      <c r="K206" s="133" t="s">
        <v>297</v>
      </c>
      <c r="L206" s="133" t="s">
        <v>297</v>
      </c>
      <c r="M206" s="133" t="s">
        <v>297</v>
      </c>
      <c r="N206" s="133" t="s">
        <v>297</v>
      </c>
      <c r="O206" s="133" t="s">
        <v>297</v>
      </c>
      <c r="P206" s="133"/>
      <c r="Q206" s="48"/>
    </row>
    <row r="207" spans="1:17" x14ac:dyDescent="0.25">
      <c r="A207" s="137"/>
      <c r="B207" s="137"/>
      <c r="C207" s="134"/>
      <c r="D207" s="136"/>
      <c r="E207" s="134"/>
      <c r="F207" s="134"/>
      <c r="G207" s="134"/>
      <c r="H207" s="134"/>
      <c r="I207" s="134"/>
      <c r="J207" s="134"/>
      <c r="K207" s="134"/>
      <c r="L207" s="134"/>
      <c r="M207" s="134"/>
      <c r="N207" s="134"/>
      <c r="O207" s="134"/>
      <c r="P207" s="134"/>
      <c r="Q207" s="48"/>
    </row>
    <row r="208" spans="1:17" x14ac:dyDescent="0.25">
      <c r="A208" s="137"/>
      <c r="B208" s="137"/>
      <c r="C208" s="133" t="s">
        <v>302</v>
      </c>
      <c r="D208" s="135" t="s">
        <v>522</v>
      </c>
      <c r="E208" s="133"/>
      <c r="F208" s="133"/>
      <c r="G208" s="133"/>
      <c r="H208" s="133"/>
      <c r="I208" s="133"/>
      <c r="J208" s="133"/>
      <c r="K208" s="133"/>
      <c r="L208" s="133"/>
      <c r="M208" s="133"/>
      <c r="N208" s="133"/>
      <c r="O208" s="133"/>
      <c r="P208" s="133"/>
      <c r="Q208" s="48"/>
    </row>
    <row r="209" spans="1:17" x14ac:dyDescent="0.25">
      <c r="A209" s="137"/>
      <c r="B209" s="134"/>
      <c r="C209" s="134"/>
      <c r="D209" s="136"/>
      <c r="E209" s="134"/>
      <c r="F209" s="134"/>
      <c r="G209" s="134"/>
      <c r="H209" s="134"/>
      <c r="I209" s="134"/>
      <c r="J209" s="134"/>
      <c r="K209" s="134"/>
      <c r="L209" s="134"/>
      <c r="M209" s="134"/>
      <c r="N209" s="134"/>
      <c r="O209" s="134"/>
      <c r="P209" s="134"/>
      <c r="Q209" s="48"/>
    </row>
    <row r="210" spans="1:17" x14ac:dyDescent="0.25">
      <c r="A210" s="137"/>
      <c r="B210" s="133" t="s">
        <v>55</v>
      </c>
      <c r="C210" s="133" t="s">
        <v>295</v>
      </c>
      <c r="D210" s="135" t="s">
        <v>340</v>
      </c>
      <c r="E210" s="133" t="s">
        <v>296</v>
      </c>
      <c r="F210" s="133" t="s">
        <v>123</v>
      </c>
      <c r="G210" s="133" t="s">
        <v>297</v>
      </c>
      <c r="H210" s="133" t="s">
        <v>297</v>
      </c>
      <c r="I210" s="133" t="s">
        <v>297</v>
      </c>
      <c r="J210" s="133" t="s">
        <v>297</v>
      </c>
      <c r="K210" s="133" t="s">
        <v>297</v>
      </c>
      <c r="L210" s="133" t="s">
        <v>297</v>
      </c>
      <c r="M210" s="133" t="s">
        <v>297</v>
      </c>
      <c r="N210" s="133" t="s">
        <v>297</v>
      </c>
      <c r="O210" s="133" t="s">
        <v>297</v>
      </c>
      <c r="P210" s="133"/>
      <c r="Q210" s="48"/>
    </row>
    <row r="211" spans="1:17" x14ac:dyDescent="0.25">
      <c r="A211" s="137"/>
      <c r="B211" s="137"/>
      <c r="C211" s="134"/>
      <c r="D211" s="136"/>
      <c r="E211" s="134"/>
      <c r="F211" s="134"/>
      <c r="G211" s="134"/>
      <c r="H211" s="134"/>
      <c r="I211" s="134"/>
      <c r="J211" s="134"/>
      <c r="K211" s="134"/>
      <c r="L211" s="134"/>
      <c r="M211" s="134"/>
      <c r="N211" s="134"/>
      <c r="O211" s="134"/>
      <c r="P211" s="134"/>
      <c r="Q211" s="48"/>
    </row>
    <row r="212" spans="1:17" ht="25.5" customHeight="1" x14ac:dyDescent="0.25">
      <c r="A212" s="137"/>
      <c r="B212" s="137"/>
      <c r="C212" s="133" t="s">
        <v>298</v>
      </c>
      <c r="D212" s="135" t="s">
        <v>874</v>
      </c>
      <c r="E212" s="133" t="s">
        <v>296</v>
      </c>
      <c r="F212" s="133" t="s">
        <v>123</v>
      </c>
      <c r="G212" s="133" t="s">
        <v>297</v>
      </c>
      <c r="H212" s="133" t="s">
        <v>297</v>
      </c>
      <c r="I212" s="133" t="s">
        <v>297</v>
      </c>
      <c r="J212" s="133" t="s">
        <v>297</v>
      </c>
      <c r="K212" s="133" t="s">
        <v>297</v>
      </c>
      <c r="L212" s="133" t="s">
        <v>297</v>
      </c>
      <c r="M212" s="133" t="s">
        <v>297</v>
      </c>
      <c r="N212" s="133" t="s">
        <v>297</v>
      </c>
      <c r="O212" s="133" t="s">
        <v>297</v>
      </c>
      <c r="P212" s="133"/>
      <c r="Q212" s="48"/>
    </row>
    <row r="213" spans="1:17" x14ac:dyDescent="0.25">
      <c r="A213" s="137"/>
      <c r="B213" s="137"/>
      <c r="C213" s="134"/>
      <c r="D213" s="136"/>
      <c r="E213" s="134"/>
      <c r="F213" s="134"/>
      <c r="G213" s="134"/>
      <c r="H213" s="134"/>
      <c r="I213" s="134"/>
      <c r="J213" s="134"/>
      <c r="K213" s="134"/>
      <c r="L213" s="134"/>
      <c r="M213" s="134"/>
      <c r="N213" s="134"/>
      <c r="O213" s="134"/>
      <c r="P213" s="134"/>
      <c r="Q213" s="48"/>
    </row>
    <row r="214" spans="1:17" x14ac:dyDescent="0.25">
      <c r="A214" s="137"/>
      <c r="B214" s="137"/>
      <c r="C214" s="133" t="s">
        <v>302</v>
      </c>
      <c r="D214" s="135" t="s">
        <v>341</v>
      </c>
      <c r="E214" s="133" t="s">
        <v>296</v>
      </c>
      <c r="F214" s="133" t="s">
        <v>123</v>
      </c>
      <c r="G214" s="133" t="s">
        <v>123</v>
      </c>
      <c r="H214" s="133" t="s">
        <v>297</v>
      </c>
      <c r="I214" s="133" t="s">
        <v>123</v>
      </c>
      <c r="J214" s="133" t="s">
        <v>123</v>
      </c>
      <c r="K214" s="133" t="s">
        <v>123</v>
      </c>
      <c r="L214" s="133" t="s">
        <v>123</v>
      </c>
      <c r="M214" s="133" t="s">
        <v>123</v>
      </c>
      <c r="N214" s="133" t="s">
        <v>123</v>
      </c>
      <c r="O214" s="133" t="s">
        <v>123</v>
      </c>
      <c r="P214" s="133"/>
      <c r="Q214" s="48"/>
    </row>
    <row r="215" spans="1:17" x14ac:dyDescent="0.25">
      <c r="A215" s="137"/>
      <c r="B215" s="134"/>
      <c r="C215" s="134"/>
      <c r="D215" s="136"/>
      <c r="E215" s="134"/>
      <c r="F215" s="134"/>
      <c r="G215" s="134"/>
      <c r="H215" s="134"/>
      <c r="I215" s="134"/>
      <c r="J215" s="134"/>
      <c r="K215" s="134"/>
      <c r="L215" s="134"/>
      <c r="M215" s="134"/>
      <c r="N215" s="134"/>
      <c r="O215" s="134"/>
      <c r="P215" s="134"/>
      <c r="Q215" s="48"/>
    </row>
    <row r="216" spans="1:17" x14ac:dyDescent="0.25">
      <c r="A216" s="137"/>
      <c r="B216" s="137" t="s">
        <v>56</v>
      </c>
      <c r="C216" s="133" t="s">
        <v>298</v>
      </c>
      <c r="D216" s="135" t="s">
        <v>875</v>
      </c>
      <c r="E216" s="133" t="s">
        <v>296</v>
      </c>
      <c r="F216" s="133" t="s">
        <v>123</v>
      </c>
      <c r="G216" s="133" t="s">
        <v>297</v>
      </c>
      <c r="H216" s="133" t="s">
        <v>297</v>
      </c>
      <c r="I216" s="133" t="s">
        <v>297</v>
      </c>
      <c r="J216" s="133" t="s">
        <v>297</v>
      </c>
      <c r="K216" s="133" t="s">
        <v>297</v>
      </c>
      <c r="L216" s="133" t="s">
        <v>297</v>
      </c>
      <c r="M216" s="133" t="s">
        <v>297</v>
      </c>
      <c r="N216" s="133" t="s">
        <v>297</v>
      </c>
      <c r="O216" s="133" t="s">
        <v>297</v>
      </c>
      <c r="P216" s="133"/>
      <c r="Q216" s="48"/>
    </row>
    <row r="217" spans="1:17" x14ac:dyDescent="0.25">
      <c r="A217" s="137"/>
      <c r="B217" s="137"/>
      <c r="C217" s="134"/>
      <c r="D217" s="136"/>
      <c r="E217" s="134"/>
      <c r="F217" s="134"/>
      <c r="G217" s="134"/>
      <c r="H217" s="134"/>
      <c r="I217" s="134"/>
      <c r="J217" s="134"/>
      <c r="K217" s="134"/>
      <c r="L217" s="134"/>
      <c r="M217" s="134"/>
      <c r="N217" s="134"/>
      <c r="O217" s="134"/>
      <c r="P217" s="134"/>
      <c r="Q217" s="48"/>
    </row>
    <row r="218" spans="1:17" x14ac:dyDescent="0.25">
      <c r="A218" s="137"/>
      <c r="B218" s="137"/>
      <c r="C218" s="133" t="s">
        <v>302</v>
      </c>
      <c r="D218" s="135" t="s">
        <v>522</v>
      </c>
      <c r="E218" s="133"/>
      <c r="F218" s="133"/>
      <c r="G218" s="133"/>
      <c r="H218" s="133"/>
      <c r="I218" s="133"/>
      <c r="J218" s="133"/>
      <c r="K218" s="133"/>
      <c r="L218" s="133"/>
      <c r="M218" s="133"/>
      <c r="N218" s="133"/>
      <c r="O218" s="133"/>
      <c r="P218" s="133"/>
      <c r="Q218" s="48"/>
    </row>
    <row r="219" spans="1:17" x14ac:dyDescent="0.25">
      <c r="A219" s="137"/>
      <c r="B219" s="134"/>
      <c r="C219" s="134"/>
      <c r="D219" s="136"/>
      <c r="E219" s="134"/>
      <c r="F219" s="134"/>
      <c r="G219" s="134"/>
      <c r="H219" s="134"/>
      <c r="I219" s="134"/>
      <c r="J219" s="134"/>
      <c r="K219" s="134"/>
      <c r="L219" s="134"/>
      <c r="M219" s="134"/>
      <c r="N219" s="134"/>
      <c r="O219" s="134"/>
      <c r="P219" s="134"/>
      <c r="Q219" s="48"/>
    </row>
    <row r="220" spans="1:17" x14ac:dyDescent="0.25">
      <c r="A220" s="137"/>
      <c r="B220" s="137" t="s">
        <v>57</v>
      </c>
      <c r="C220" s="133" t="s">
        <v>298</v>
      </c>
      <c r="D220" s="135" t="s">
        <v>876</v>
      </c>
      <c r="E220" s="133" t="s">
        <v>296</v>
      </c>
      <c r="F220" s="133" t="s">
        <v>123</v>
      </c>
      <c r="G220" s="133" t="s">
        <v>297</v>
      </c>
      <c r="H220" s="133" t="s">
        <v>297</v>
      </c>
      <c r="I220" s="133" t="s">
        <v>297</v>
      </c>
      <c r="J220" s="133" t="s">
        <v>297</v>
      </c>
      <c r="K220" s="133" t="s">
        <v>297</v>
      </c>
      <c r="L220" s="133" t="s">
        <v>297</v>
      </c>
      <c r="M220" s="133" t="s">
        <v>297</v>
      </c>
      <c r="N220" s="133" t="s">
        <v>297</v>
      </c>
      <c r="O220" s="133" t="s">
        <v>297</v>
      </c>
      <c r="P220" s="133"/>
      <c r="Q220" s="48"/>
    </row>
    <row r="221" spans="1:17" x14ac:dyDescent="0.25">
      <c r="A221" s="137"/>
      <c r="B221" s="137"/>
      <c r="C221" s="137"/>
      <c r="D221" s="136"/>
      <c r="E221" s="134"/>
      <c r="F221" s="134"/>
      <c r="G221" s="134"/>
      <c r="H221" s="134"/>
      <c r="I221" s="134"/>
      <c r="J221" s="134"/>
      <c r="K221" s="134"/>
      <c r="L221" s="134"/>
      <c r="M221" s="134"/>
      <c r="N221" s="134"/>
      <c r="O221" s="134"/>
      <c r="P221" s="134"/>
      <c r="Q221" s="48"/>
    </row>
    <row r="222" spans="1:17" x14ac:dyDescent="0.25">
      <c r="A222" s="137"/>
      <c r="B222" s="137"/>
      <c r="C222" s="133" t="s">
        <v>302</v>
      </c>
      <c r="D222" s="135" t="s">
        <v>876</v>
      </c>
      <c r="E222" s="133" t="s">
        <v>296</v>
      </c>
      <c r="F222" s="133" t="s">
        <v>123</v>
      </c>
      <c r="G222" s="133" t="s">
        <v>123</v>
      </c>
      <c r="H222" s="133" t="s">
        <v>297</v>
      </c>
      <c r="I222" s="133" t="s">
        <v>123</v>
      </c>
      <c r="J222" s="133" t="s">
        <v>123</v>
      </c>
      <c r="K222" s="133" t="s">
        <v>123</v>
      </c>
      <c r="L222" s="133" t="s">
        <v>123</v>
      </c>
      <c r="M222" s="133" t="s">
        <v>123</v>
      </c>
      <c r="N222" s="133" t="s">
        <v>123</v>
      </c>
      <c r="O222" s="133" t="s">
        <v>123</v>
      </c>
      <c r="P222" s="133"/>
      <c r="Q222" s="48"/>
    </row>
    <row r="223" spans="1:17" x14ac:dyDescent="0.25">
      <c r="A223" s="137"/>
      <c r="B223" s="134"/>
      <c r="C223" s="134"/>
      <c r="D223" s="136"/>
      <c r="E223" s="134"/>
      <c r="F223" s="134"/>
      <c r="G223" s="134"/>
      <c r="H223" s="134"/>
      <c r="I223" s="134"/>
      <c r="J223" s="134"/>
      <c r="K223" s="134"/>
      <c r="L223" s="134"/>
      <c r="M223" s="134"/>
      <c r="N223" s="134"/>
      <c r="O223" s="134"/>
      <c r="P223" s="134"/>
      <c r="Q223" s="48"/>
    </row>
    <row r="224" spans="1:17" x14ac:dyDescent="0.25">
      <c r="A224" s="137"/>
      <c r="B224" s="137" t="s">
        <v>58</v>
      </c>
      <c r="C224" s="133" t="s">
        <v>298</v>
      </c>
      <c r="D224" s="135" t="s">
        <v>342</v>
      </c>
      <c r="E224" s="133" t="s">
        <v>296</v>
      </c>
      <c r="F224" s="133" t="s">
        <v>123</v>
      </c>
      <c r="G224" s="133" t="s">
        <v>297</v>
      </c>
      <c r="H224" s="133" t="s">
        <v>297</v>
      </c>
      <c r="I224" s="133" t="s">
        <v>297</v>
      </c>
      <c r="J224" s="133" t="s">
        <v>297</v>
      </c>
      <c r="K224" s="133" t="s">
        <v>297</v>
      </c>
      <c r="L224" s="133" t="s">
        <v>297</v>
      </c>
      <c r="M224" s="133" t="s">
        <v>297</v>
      </c>
      <c r="N224" s="133" t="s">
        <v>297</v>
      </c>
      <c r="O224" s="133" t="s">
        <v>297</v>
      </c>
      <c r="P224" s="133"/>
      <c r="Q224" s="48"/>
    </row>
    <row r="225" spans="1:17" x14ac:dyDescent="0.25">
      <c r="A225" s="137"/>
      <c r="B225" s="137"/>
      <c r="C225" s="134"/>
      <c r="D225" s="136"/>
      <c r="E225" s="134"/>
      <c r="F225" s="134"/>
      <c r="G225" s="134"/>
      <c r="H225" s="134"/>
      <c r="I225" s="134"/>
      <c r="J225" s="134"/>
      <c r="K225" s="134"/>
      <c r="L225" s="134"/>
      <c r="M225" s="134"/>
      <c r="N225" s="134"/>
      <c r="O225" s="134"/>
      <c r="P225" s="134"/>
      <c r="Q225" s="48"/>
    </row>
    <row r="226" spans="1:17" x14ac:dyDescent="0.25">
      <c r="A226" s="137"/>
      <c r="B226" s="137"/>
      <c r="C226" s="133" t="s">
        <v>302</v>
      </c>
      <c r="D226" s="135" t="s">
        <v>342</v>
      </c>
      <c r="E226" s="133" t="s">
        <v>296</v>
      </c>
      <c r="F226" s="133" t="s">
        <v>123</v>
      </c>
      <c r="G226" s="133" t="s">
        <v>123</v>
      </c>
      <c r="H226" s="133" t="s">
        <v>297</v>
      </c>
      <c r="I226" s="133" t="s">
        <v>123</v>
      </c>
      <c r="J226" s="133" t="s">
        <v>123</v>
      </c>
      <c r="K226" s="133" t="s">
        <v>123</v>
      </c>
      <c r="L226" s="133" t="s">
        <v>123</v>
      </c>
      <c r="M226" s="133" t="s">
        <v>123</v>
      </c>
      <c r="N226" s="133" t="s">
        <v>123</v>
      </c>
      <c r="O226" s="133" t="s">
        <v>123</v>
      </c>
      <c r="P226" s="133"/>
      <c r="Q226" s="48"/>
    </row>
    <row r="227" spans="1:17" x14ac:dyDescent="0.25">
      <c r="A227" s="137"/>
      <c r="B227" s="134"/>
      <c r="C227" s="134"/>
      <c r="D227" s="136"/>
      <c r="E227" s="134"/>
      <c r="F227" s="134"/>
      <c r="G227" s="134"/>
      <c r="H227" s="134"/>
      <c r="I227" s="134"/>
      <c r="J227" s="134"/>
      <c r="K227" s="134"/>
      <c r="L227" s="134"/>
      <c r="M227" s="134"/>
      <c r="N227" s="134"/>
      <c r="O227" s="134"/>
      <c r="P227" s="134"/>
      <c r="Q227" s="48"/>
    </row>
    <row r="228" spans="1:17" x14ac:dyDescent="0.25">
      <c r="A228" s="137"/>
      <c r="B228" s="137" t="s">
        <v>59</v>
      </c>
      <c r="C228" s="133" t="s">
        <v>298</v>
      </c>
      <c r="D228" s="135" t="s">
        <v>343</v>
      </c>
      <c r="E228" s="133" t="s">
        <v>296</v>
      </c>
      <c r="F228" s="133" t="s">
        <v>123</v>
      </c>
      <c r="G228" s="133" t="s">
        <v>297</v>
      </c>
      <c r="H228" s="133" t="s">
        <v>297</v>
      </c>
      <c r="I228" s="133" t="s">
        <v>297</v>
      </c>
      <c r="J228" s="133" t="s">
        <v>297</v>
      </c>
      <c r="K228" s="133" t="s">
        <v>297</v>
      </c>
      <c r="L228" s="133" t="s">
        <v>297</v>
      </c>
      <c r="M228" s="133" t="s">
        <v>297</v>
      </c>
      <c r="N228" s="133" t="s">
        <v>297</v>
      </c>
      <c r="O228" s="133" t="s">
        <v>297</v>
      </c>
      <c r="P228" s="133"/>
      <c r="Q228" s="48"/>
    </row>
    <row r="229" spans="1:17" x14ac:dyDescent="0.25">
      <c r="A229" s="137"/>
      <c r="B229" s="137"/>
      <c r="C229" s="137"/>
      <c r="D229" s="136"/>
      <c r="E229" s="134"/>
      <c r="F229" s="134"/>
      <c r="G229" s="134"/>
      <c r="H229" s="134"/>
      <c r="I229" s="134"/>
      <c r="J229" s="134"/>
      <c r="K229" s="134"/>
      <c r="L229" s="134"/>
      <c r="M229" s="134"/>
      <c r="N229" s="134"/>
      <c r="O229" s="134"/>
      <c r="P229" s="134"/>
      <c r="Q229" s="48"/>
    </row>
    <row r="230" spans="1:17" x14ac:dyDescent="0.25">
      <c r="A230" s="137"/>
      <c r="B230" s="137"/>
      <c r="C230" s="137"/>
      <c r="D230" s="135" t="s">
        <v>344</v>
      </c>
      <c r="E230" s="133" t="s">
        <v>296</v>
      </c>
      <c r="F230" s="133" t="s">
        <v>123</v>
      </c>
      <c r="G230" s="133" t="s">
        <v>297</v>
      </c>
      <c r="H230" s="133" t="s">
        <v>297</v>
      </c>
      <c r="I230" s="133" t="s">
        <v>297</v>
      </c>
      <c r="J230" s="133" t="s">
        <v>297</v>
      </c>
      <c r="K230" s="133" t="s">
        <v>297</v>
      </c>
      <c r="L230" s="133" t="s">
        <v>297</v>
      </c>
      <c r="M230" s="133" t="s">
        <v>297</v>
      </c>
      <c r="N230" s="133" t="s">
        <v>297</v>
      </c>
      <c r="O230" s="133" t="s">
        <v>297</v>
      </c>
      <c r="P230" s="133"/>
      <c r="Q230" s="48"/>
    </row>
    <row r="231" spans="1:17" x14ac:dyDescent="0.25">
      <c r="A231" s="137"/>
      <c r="B231" s="137"/>
      <c r="C231" s="137"/>
      <c r="D231" s="136"/>
      <c r="E231" s="134"/>
      <c r="F231" s="134"/>
      <c r="G231" s="134"/>
      <c r="H231" s="134"/>
      <c r="I231" s="134"/>
      <c r="J231" s="134"/>
      <c r="K231" s="134"/>
      <c r="L231" s="134"/>
      <c r="M231" s="134"/>
      <c r="N231" s="134"/>
      <c r="O231" s="134"/>
      <c r="P231" s="134"/>
      <c r="Q231" s="48"/>
    </row>
    <row r="232" spans="1:17" ht="14.25" customHeight="1" x14ac:dyDescent="0.25">
      <c r="A232" s="137"/>
      <c r="B232" s="137"/>
      <c r="C232" s="133" t="s">
        <v>302</v>
      </c>
      <c r="D232" s="135" t="s">
        <v>522</v>
      </c>
      <c r="E232" s="133"/>
      <c r="F232" s="133"/>
      <c r="G232" s="133"/>
      <c r="H232" s="133"/>
      <c r="I232" s="133"/>
      <c r="J232" s="133"/>
      <c r="K232" s="133"/>
      <c r="L232" s="133"/>
      <c r="M232" s="133"/>
      <c r="N232" s="133"/>
      <c r="O232" s="133"/>
      <c r="P232" s="47"/>
      <c r="Q232" s="48"/>
    </row>
    <row r="233" spans="1:17" x14ac:dyDescent="0.25">
      <c r="A233" s="137"/>
      <c r="B233" s="137"/>
      <c r="C233" s="137"/>
      <c r="D233" s="136"/>
      <c r="E233" s="134"/>
      <c r="F233" s="134"/>
      <c r="G233" s="134"/>
      <c r="H233" s="134"/>
      <c r="I233" s="134"/>
      <c r="J233" s="134"/>
      <c r="K233" s="134"/>
      <c r="L233" s="134"/>
      <c r="M233" s="134"/>
      <c r="N233" s="134"/>
      <c r="O233" s="134"/>
      <c r="P233" s="47"/>
      <c r="Q233" s="48"/>
    </row>
    <row r="234" spans="1:17" ht="15.75" customHeight="1" x14ac:dyDescent="0.25">
      <c r="A234" s="137"/>
      <c r="B234" s="137" t="s">
        <v>60</v>
      </c>
      <c r="C234" s="133" t="s">
        <v>298</v>
      </c>
      <c r="D234" s="135" t="s">
        <v>877</v>
      </c>
      <c r="E234" s="133" t="s">
        <v>296</v>
      </c>
      <c r="F234" s="133" t="s">
        <v>123</v>
      </c>
      <c r="G234" s="133" t="s">
        <v>297</v>
      </c>
      <c r="H234" s="133" t="s">
        <v>297</v>
      </c>
      <c r="I234" s="133" t="s">
        <v>297</v>
      </c>
      <c r="J234" s="133" t="s">
        <v>297</v>
      </c>
      <c r="K234" s="133" t="s">
        <v>297</v>
      </c>
      <c r="L234" s="133" t="s">
        <v>297</v>
      </c>
      <c r="M234" s="133" t="s">
        <v>297</v>
      </c>
      <c r="N234" s="133" t="s">
        <v>297</v>
      </c>
      <c r="O234" s="133" t="s">
        <v>297</v>
      </c>
      <c r="P234" s="47"/>
      <c r="Q234" s="48"/>
    </row>
    <row r="235" spans="1:17" ht="15" customHeight="1" x14ac:dyDescent="0.25">
      <c r="A235" s="137"/>
      <c r="B235" s="137"/>
      <c r="C235" s="137"/>
      <c r="D235" s="136"/>
      <c r="E235" s="134"/>
      <c r="F235" s="134"/>
      <c r="G235" s="134"/>
      <c r="H235" s="134"/>
      <c r="I235" s="134"/>
      <c r="J235" s="134"/>
      <c r="K235" s="134"/>
      <c r="L235" s="134"/>
      <c r="M235" s="134"/>
      <c r="N235" s="134"/>
      <c r="O235" s="134"/>
      <c r="P235" s="47"/>
      <c r="Q235" s="48"/>
    </row>
    <row r="236" spans="1:17" ht="15" customHeight="1" x14ac:dyDescent="0.25">
      <c r="A236" s="137"/>
      <c r="B236" s="137"/>
      <c r="C236" s="137"/>
      <c r="D236" s="135" t="s">
        <v>345</v>
      </c>
      <c r="E236" s="133" t="s">
        <v>296</v>
      </c>
      <c r="F236" s="133" t="s">
        <v>123</v>
      </c>
      <c r="G236" s="133" t="s">
        <v>297</v>
      </c>
      <c r="H236" s="133" t="s">
        <v>297</v>
      </c>
      <c r="I236" s="133" t="s">
        <v>297</v>
      </c>
      <c r="J236" s="133" t="s">
        <v>297</v>
      </c>
      <c r="K236" s="133" t="s">
        <v>297</v>
      </c>
      <c r="L236" s="133" t="s">
        <v>297</v>
      </c>
      <c r="M236" s="133" t="s">
        <v>297</v>
      </c>
      <c r="N236" s="133" t="s">
        <v>297</v>
      </c>
      <c r="O236" s="133" t="s">
        <v>297</v>
      </c>
      <c r="P236" s="133"/>
      <c r="Q236" s="48"/>
    </row>
    <row r="237" spans="1:17" ht="12.75" customHeight="1" x14ac:dyDescent="0.25">
      <c r="A237" s="137"/>
      <c r="B237" s="137"/>
      <c r="C237" s="134"/>
      <c r="D237" s="136"/>
      <c r="E237" s="134"/>
      <c r="F237" s="134"/>
      <c r="G237" s="134"/>
      <c r="H237" s="134"/>
      <c r="I237" s="134"/>
      <c r="J237" s="134"/>
      <c r="K237" s="134"/>
      <c r="L237" s="134"/>
      <c r="M237" s="134"/>
      <c r="N237" s="134"/>
      <c r="O237" s="134"/>
      <c r="P237" s="134"/>
      <c r="Q237" s="48"/>
    </row>
    <row r="238" spans="1:17" ht="13.5" customHeight="1" x14ac:dyDescent="0.25">
      <c r="A238" s="137"/>
      <c r="B238" s="137"/>
      <c r="C238" s="133" t="s">
        <v>302</v>
      </c>
      <c r="D238" s="135" t="s">
        <v>877</v>
      </c>
      <c r="E238" s="133" t="s">
        <v>296</v>
      </c>
      <c r="F238" s="133" t="s">
        <v>123</v>
      </c>
      <c r="G238" s="133" t="s">
        <v>123</v>
      </c>
      <c r="H238" s="133" t="s">
        <v>297</v>
      </c>
      <c r="I238" s="133" t="s">
        <v>123</v>
      </c>
      <c r="J238" s="133" t="s">
        <v>123</v>
      </c>
      <c r="K238" s="133" t="s">
        <v>123</v>
      </c>
      <c r="L238" s="133" t="s">
        <v>123</v>
      </c>
      <c r="M238" s="133" t="s">
        <v>123</v>
      </c>
      <c r="N238" s="133" t="s">
        <v>123</v>
      </c>
      <c r="O238" s="133" t="s">
        <v>123</v>
      </c>
      <c r="P238" s="47"/>
      <c r="Q238" s="48"/>
    </row>
    <row r="239" spans="1:17" x14ac:dyDescent="0.25">
      <c r="A239" s="137"/>
      <c r="B239" s="137"/>
      <c r="C239" s="137"/>
      <c r="D239" s="136"/>
      <c r="E239" s="134"/>
      <c r="F239" s="134"/>
      <c r="G239" s="134"/>
      <c r="H239" s="134"/>
      <c r="I239" s="134"/>
      <c r="J239" s="134"/>
      <c r="K239" s="134"/>
      <c r="L239" s="134"/>
      <c r="M239" s="134"/>
      <c r="N239" s="134"/>
      <c r="O239" s="134"/>
      <c r="P239" s="47"/>
      <c r="Q239" s="48"/>
    </row>
    <row r="240" spans="1:17" ht="15" customHeight="1" x14ac:dyDescent="0.25">
      <c r="A240" s="137"/>
      <c r="B240" s="137"/>
      <c r="C240" s="137"/>
      <c r="D240" s="135" t="s">
        <v>346</v>
      </c>
      <c r="E240" s="133" t="s">
        <v>296</v>
      </c>
      <c r="F240" s="133" t="s">
        <v>123</v>
      </c>
      <c r="G240" s="133" t="s">
        <v>123</v>
      </c>
      <c r="H240" s="133" t="s">
        <v>297</v>
      </c>
      <c r="I240" s="133" t="s">
        <v>123</v>
      </c>
      <c r="J240" s="133" t="s">
        <v>123</v>
      </c>
      <c r="K240" s="133" t="s">
        <v>123</v>
      </c>
      <c r="L240" s="133" t="s">
        <v>123</v>
      </c>
      <c r="M240" s="133" t="s">
        <v>123</v>
      </c>
      <c r="N240" s="133" t="s">
        <v>123</v>
      </c>
      <c r="O240" s="133" t="s">
        <v>123</v>
      </c>
      <c r="P240" s="133"/>
      <c r="Q240" s="48"/>
    </row>
    <row r="241" spans="1:17" x14ac:dyDescent="0.25">
      <c r="A241" s="134"/>
      <c r="B241" s="134"/>
      <c r="C241" s="134"/>
      <c r="D241" s="136"/>
      <c r="E241" s="134"/>
      <c r="F241" s="134"/>
      <c r="G241" s="134"/>
      <c r="H241" s="134"/>
      <c r="I241" s="134"/>
      <c r="J241" s="134"/>
      <c r="K241" s="134"/>
      <c r="L241" s="134"/>
      <c r="M241" s="134"/>
      <c r="N241" s="134"/>
      <c r="O241" s="134"/>
      <c r="P241" s="134"/>
      <c r="Q241" s="48"/>
    </row>
    <row r="242" spans="1:17" x14ac:dyDescent="0.25">
      <c r="A242" s="137"/>
      <c r="B242" s="137" t="s">
        <v>62</v>
      </c>
      <c r="C242" s="133" t="s">
        <v>298</v>
      </c>
      <c r="D242" s="135" t="s">
        <v>878</v>
      </c>
      <c r="E242" s="133" t="s">
        <v>296</v>
      </c>
      <c r="F242" s="133" t="s">
        <v>123</v>
      </c>
      <c r="G242" s="133" t="s">
        <v>297</v>
      </c>
      <c r="H242" s="133" t="s">
        <v>123</v>
      </c>
      <c r="I242" s="133" t="s">
        <v>297</v>
      </c>
      <c r="J242" s="133" t="s">
        <v>297</v>
      </c>
      <c r="K242" s="133" t="s">
        <v>297</v>
      </c>
      <c r="L242" s="133" t="s">
        <v>297</v>
      </c>
      <c r="M242" s="133" t="s">
        <v>297</v>
      </c>
      <c r="N242" s="133" t="s">
        <v>297</v>
      </c>
      <c r="O242" s="133" t="s">
        <v>297</v>
      </c>
      <c r="P242" s="133"/>
      <c r="Q242" s="48"/>
    </row>
    <row r="243" spans="1:17" x14ac:dyDescent="0.25">
      <c r="A243" s="137"/>
      <c r="B243" s="137"/>
      <c r="C243" s="134"/>
      <c r="D243" s="136"/>
      <c r="E243" s="134"/>
      <c r="F243" s="134"/>
      <c r="G243" s="134"/>
      <c r="H243" s="134"/>
      <c r="I243" s="134"/>
      <c r="J243" s="134"/>
      <c r="K243" s="134"/>
      <c r="L243" s="134"/>
      <c r="M243" s="134"/>
      <c r="N243" s="134"/>
      <c r="O243" s="134"/>
      <c r="P243" s="134"/>
      <c r="Q243" s="48"/>
    </row>
    <row r="244" spans="1:17" x14ac:dyDescent="0.25">
      <c r="A244" s="137"/>
      <c r="B244" s="137"/>
      <c r="C244" s="133" t="s">
        <v>302</v>
      </c>
      <c r="D244" s="135" t="s">
        <v>879</v>
      </c>
      <c r="E244" s="133" t="s">
        <v>296</v>
      </c>
      <c r="F244" s="133" t="s">
        <v>123</v>
      </c>
      <c r="G244" s="133" t="s">
        <v>123</v>
      </c>
      <c r="H244" s="133" t="s">
        <v>297</v>
      </c>
      <c r="I244" s="133" t="s">
        <v>123</v>
      </c>
      <c r="J244" s="133" t="s">
        <v>123</v>
      </c>
      <c r="K244" s="133" t="s">
        <v>123</v>
      </c>
      <c r="L244" s="133" t="s">
        <v>123</v>
      </c>
      <c r="M244" s="133" t="s">
        <v>123</v>
      </c>
      <c r="N244" s="133" t="s">
        <v>123</v>
      </c>
      <c r="O244" s="133" t="s">
        <v>123</v>
      </c>
      <c r="P244" s="133"/>
      <c r="Q244" s="48"/>
    </row>
    <row r="245" spans="1:17" x14ac:dyDescent="0.25">
      <c r="A245" s="137"/>
      <c r="B245" s="134"/>
      <c r="C245" s="134"/>
      <c r="D245" s="136"/>
      <c r="E245" s="134"/>
      <c r="F245" s="134"/>
      <c r="G245" s="134"/>
      <c r="H245" s="134"/>
      <c r="I245" s="134"/>
      <c r="J245" s="134"/>
      <c r="K245" s="134"/>
      <c r="L245" s="134"/>
      <c r="M245" s="134"/>
      <c r="N245" s="134"/>
      <c r="O245" s="134"/>
      <c r="P245" s="134"/>
      <c r="Q245" s="48"/>
    </row>
    <row r="246" spans="1:17" x14ac:dyDescent="0.25">
      <c r="A246" s="137"/>
      <c r="B246" s="137" t="s">
        <v>63</v>
      </c>
      <c r="C246" s="133" t="s">
        <v>298</v>
      </c>
      <c r="D246" s="135" t="s">
        <v>347</v>
      </c>
      <c r="E246" s="133" t="s">
        <v>296</v>
      </c>
      <c r="F246" s="133" t="s">
        <v>123</v>
      </c>
      <c r="G246" s="133" t="s">
        <v>297</v>
      </c>
      <c r="H246" s="133" t="s">
        <v>123</v>
      </c>
      <c r="I246" s="133" t="s">
        <v>297</v>
      </c>
      <c r="J246" s="133" t="s">
        <v>297</v>
      </c>
      <c r="K246" s="133" t="s">
        <v>297</v>
      </c>
      <c r="L246" s="133" t="s">
        <v>297</v>
      </c>
      <c r="M246" s="133" t="s">
        <v>297</v>
      </c>
      <c r="N246" s="133" t="s">
        <v>297</v>
      </c>
      <c r="O246" s="133" t="s">
        <v>297</v>
      </c>
      <c r="P246" s="133"/>
      <c r="Q246" s="48"/>
    </row>
    <row r="247" spans="1:17" x14ac:dyDescent="0.25">
      <c r="A247" s="137"/>
      <c r="B247" s="137"/>
      <c r="C247" s="134"/>
      <c r="D247" s="136"/>
      <c r="E247" s="134"/>
      <c r="F247" s="134"/>
      <c r="G247" s="134"/>
      <c r="H247" s="134"/>
      <c r="I247" s="134"/>
      <c r="J247" s="134"/>
      <c r="K247" s="134"/>
      <c r="L247" s="134"/>
      <c r="M247" s="134"/>
      <c r="N247" s="134"/>
      <c r="O247" s="134"/>
      <c r="P247" s="134"/>
      <c r="Q247" s="48"/>
    </row>
    <row r="248" spans="1:17" x14ac:dyDescent="0.25">
      <c r="A248" s="137"/>
      <c r="B248" s="137"/>
      <c r="C248" s="133" t="s">
        <v>302</v>
      </c>
      <c r="D248" s="135" t="s">
        <v>347</v>
      </c>
      <c r="E248" s="133" t="s">
        <v>296</v>
      </c>
      <c r="F248" s="133" t="s">
        <v>123</v>
      </c>
      <c r="G248" s="133" t="s">
        <v>123</v>
      </c>
      <c r="H248" s="133" t="s">
        <v>297</v>
      </c>
      <c r="I248" s="133" t="s">
        <v>123</v>
      </c>
      <c r="J248" s="133" t="s">
        <v>123</v>
      </c>
      <c r="K248" s="133" t="s">
        <v>123</v>
      </c>
      <c r="L248" s="133" t="s">
        <v>123</v>
      </c>
      <c r="M248" s="133" t="s">
        <v>123</v>
      </c>
      <c r="N248" s="133" t="s">
        <v>123</v>
      </c>
      <c r="O248" s="133" t="s">
        <v>123</v>
      </c>
      <c r="P248" s="133"/>
      <c r="Q248" s="48"/>
    </row>
    <row r="249" spans="1:17" x14ac:dyDescent="0.25">
      <c r="A249" s="137"/>
      <c r="B249" s="134"/>
      <c r="C249" s="134"/>
      <c r="D249" s="136"/>
      <c r="E249" s="134"/>
      <c r="F249" s="134"/>
      <c r="G249" s="134"/>
      <c r="H249" s="134"/>
      <c r="I249" s="134"/>
      <c r="J249" s="134"/>
      <c r="K249" s="134"/>
      <c r="L249" s="134"/>
      <c r="M249" s="134"/>
      <c r="N249" s="134"/>
      <c r="O249" s="134"/>
      <c r="P249" s="134"/>
      <c r="Q249" s="48"/>
    </row>
    <row r="250" spans="1:17" x14ac:dyDescent="0.25">
      <c r="A250" s="137"/>
      <c r="B250" s="137" t="s">
        <v>64</v>
      </c>
      <c r="C250" s="133" t="s">
        <v>298</v>
      </c>
      <c r="D250" s="135" t="s">
        <v>348</v>
      </c>
      <c r="E250" s="133" t="s">
        <v>296</v>
      </c>
      <c r="F250" s="133" t="s">
        <v>123</v>
      </c>
      <c r="G250" s="133" t="s">
        <v>297</v>
      </c>
      <c r="H250" s="133" t="s">
        <v>123</v>
      </c>
      <c r="I250" s="133" t="s">
        <v>297</v>
      </c>
      <c r="J250" s="133" t="s">
        <v>297</v>
      </c>
      <c r="K250" s="133" t="s">
        <v>297</v>
      </c>
      <c r="L250" s="133" t="s">
        <v>297</v>
      </c>
      <c r="M250" s="133" t="s">
        <v>297</v>
      </c>
      <c r="N250" s="133" t="s">
        <v>297</v>
      </c>
      <c r="O250" s="133" t="s">
        <v>297</v>
      </c>
      <c r="P250" s="133"/>
      <c r="Q250" s="48"/>
    </row>
    <row r="251" spans="1:17" x14ac:dyDescent="0.25">
      <c r="A251" s="137"/>
      <c r="B251" s="137"/>
      <c r="C251" s="134"/>
      <c r="D251" s="136"/>
      <c r="E251" s="134"/>
      <c r="F251" s="134"/>
      <c r="G251" s="134"/>
      <c r="H251" s="134"/>
      <c r="I251" s="134"/>
      <c r="J251" s="134"/>
      <c r="K251" s="134"/>
      <c r="L251" s="134"/>
      <c r="M251" s="134"/>
      <c r="N251" s="134"/>
      <c r="O251" s="134"/>
      <c r="P251" s="134"/>
      <c r="Q251" s="48"/>
    </row>
    <row r="252" spans="1:17" x14ac:dyDescent="0.25">
      <c r="A252" s="137"/>
      <c r="B252" s="137"/>
      <c r="C252" s="133" t="s">
        <v>302</v>
      </c>
      <c r="D252" s="135" t="s">
        <v>349</v>
      </c>
      <c r="E252" s="133" t="s">
        <v>296</v>
      </c>
      <c r="F252" s="133" t="s">
        <v>123</v>
      </c>
      <c r="G252" s="133" t="s">
        <v>123</v>
      </c>
      <c r="H252" s="133" t="s">
        <v>297</v>
      </c>
      <c r="I252" s="133" t="s">
        <v>123</v>
      </c>
      <c r="J252" s="133" t="s">
        <v>123</v>
      </c>
      <c r="K252" s="133" t="s">
        <v>123</v>
      </c>
      <c r="L252" s="133" t="s">
        <v>123</v>
      </c>
      <c r="M252" s="133" t="s">
        <v>123</v>
      </c>
      <c r="N252" s="133" t="s">
        <v>123</v>
      </c>
      <c r="O252" s="133" t="s">
        <v>123</v>
      </c>
      <c r="P252" s="133"/>
      <c r="Q252" s="48"/>
    </row>
    <row r="253" spans="1:17" x14ac:dyDescent="0.25">
      <c r="A253" s="137"/>
      <c r="B253" s="134"/>
      <c r="C253" s="134"/>
      <c r="D253" s="136"/>
      <c r="E253" s="134"/>
      <c r="F253" s="134"/>
      <c r="G253" s="134"/>
      <c r="H253" s="134"/>
      <c r="I253" s="134"/>
      <c r="J253" s="134"/>
      <c r="K253" s="134"/>
      <c r="L253" s="134"/>
      <c r="M253" s="134"/>
      <c r="N253" s="134"/>
      <c r="O253" s="134"/>
      <c r="P253" s="134"/>
      <c r="Q253" s="48"/>
    </row>
    <row r="254" spans="1:17" x14ac:dyDescent="0.25">
      <c r="A254" s="137"/>
      <c r="B254" s="137" t="s">
        <v>65</v>
      </c>
      <c r="C254" s="133" t="s">
        <v>298</v>
      </c>
      <c r="D254" s="135" t="s">
        <v>880</v>
      </c>
      <c r="E254" s="133" t="s">
        <v>296</v>
      </c>
      <c r="F254" s="133" t="s">
        <v>123</v>
      </c>
      <c r="G254" s="133" t="s">
        <v>297</v>
      </c>
      <c r="H254" s="133" t="s">
        <v>123</v>
      </c>
      <c r="I254" s="133" t="s">
        <v>297</v>
      </c>
      <c r="J254" s="133" t="s">
        <v>297</v>
      </c>
      <c r="K254" s="133" t="s">
        <v>297</v>
      </c>
      <c r="L254" s="133" t="s">
        <v>297</v>
      </c>
      <c r="M254" s="133" t="s">
        <v>297</v>
      </c>
      <c r="N254" s="133" t="s">
        <v>297</v>
      </c>
      <c r="O254" s="133" t="s">
        <v>297</v>
      </c>
      <c r="P254" s="133"/>
      <c r="Q254" s="48"/>
    </row>
    <row r="255" spans="1:17" x14ac:dyDescent="0.25">
      <c r="A255" s="137"/>
      <c r="B255" s="137"/>
      <c r="C255" s="134"/>
      <c r="D255" s="136"/>
      <c r="E255" s="134"/>
      <c r="F255" s="134"/>
      <c r="G255" s="134"/>
      <c r="H255" s="134"/>
      <c r="I255" s="134"/>
      <c r="J255" s="134"/>
      <c r="K255" s="134"/>
      <c r="L255" s="134"/>
      <c r="M255" s="134"/>
      <c r="N255" s="134"/>
      <c r="O255" s="134"/>
      <c r="P255" s="134"/>
      <c r="Q255" s="48"/>
    </row>
    <row r="256" spans="1:17" x14ac:dyDescent="0.25">
      <c r="A256" s="137"/>
      <c r="B256" s="137"/>
      <c r="C256" s="133" t="s">
        <v>302</v>
      </c>
      <c r="D256" s="135" t="s">
        <v>881</v>
      </c>
      <c r="E256" s="133" t="s">
        <v>296</v>
      </c>
      <c r="F256" s="133" t="s">
        <v>123</v>
      </c>
      <c r="G256" s="133" t="s">
        <v>123</v>
      </c>
      <c r="H256" s="133" t="s">
        <v>297</v>
      </c>
      <c r="I256" s="133" t="s">
        <v>123</v>
      </c>
      <c r="J256" s="133" t="s">
        <v>123</v>
      </c>
      <c r="K256" s="133" t="s">
        <v>123</v>
      </c>
      <c r="L256" s="133" t="s">
        <v>123</v>
      </c>
      <c r="M256" s="133" t="s">
        <v>123</v>
      </c>
      <c r="N256" s="133" t="s">
        <v>123</v>
      </c>
      <c r="O256" s="133" t="s">
        <v>123</v>
      </c>
      <c r="P256" s="133"/>
      <c r="Q256" s="48"/>
    </row>
    <row r="257" spans="1:17" x14ac:dyDescent="0.25">
      <c r="A257" s="137"/>
      <c r="B257" s="137"/>
      <c r="C257" s="137"/>
      <c r="D257" s="136"/>
      <c r="E257" s="134"/>
      <c r="F257" s="134"/>
      <c r="G257" s="134"/>
      <c r="H257" s="134"/>
      <c r="I257" s="134"/>
      <c r="J257" s="134"/>
      <c r="K257" s="134"/>
      <c r="L257" s="134"/>
      <c r="M257" s="134"/>
      <c r="N257" s="134"/>
      <c r="O257" s="134"/>
      <c r="P257" s="134"/>
      <c r="Q257" s="48"/>
    </row>
    <row r="258" spans="1:17" x14ac:dyDescent="0.25">
      <c r="A258" s="137"/>
      <c r="B258" s="137" t="s">
        <v>67</v>
      </c>
      <c r="C258" s="133" t="s">
        <v>298</v>
      </c>
      <c r="D258" s="135" t="s">
        <v>882</v>
      </c>
      <c r="E258" s="133" t="s">
        <v>296</v>
      </c>
      <c r="F258" s="133" t="s">
        <v>297</v>
      </c>
      <c r="G258" s="133" t="s">
        <v>297</v>
      </c>
      <c r="H258" s="133" t="s">
        <v>297</v>
      </c>
      <c r="I258" s="133" t="s">
        <v>297</v>
      </c>
      <c r="J258" s="133" t="s">
        <v>297</v>
      </c>
      <c r="K258" s="133" t="s">
        <v>297</v>
      </c>
      <c r="L258" s="133" t="s">
        <v>297</v>
      </c>
      <c r="M258" s="133" t="s">
        <v>297</v>
      </c>
      <c r="N258" s="133" t="s">
        <v>297</v>
      </c>
      <c r="O258" s="133" t="s">
        <v>297</v>
      </c>
      <c r="P258" s="133"/>
      <c r="Q258" s="48"/>
    </row>
    <row r="259" spans="1:17" x14ac:dyDescent="0.25">
      <c r="A259" s="137"/>
      <c r="B259" s="137"/>
      <c r="C259" s="134"/>
      <c r="D259" s="136"/>
      <c r="E259" s="134"/>
      <c r="F259" s="134"/>
      <c r="G259" s="134"/>
      <c r="H259" s="134"/>
      <c r="I259" s="134"/>
      <c r="J259" s="134"/>
      <c r="K259" s="134"/>
      <c r="L259" s="134"/>
      <c r="M259" s="134"/>
      <c r="N259" s="134"/>
      <c r="O259" s="134"/>
      <c r="P259" s="134"/>
      <c r="Q259" s="48"/>
    </row>
    <row r="260" spans="1:17" x14ac:dyDescent="0.25">
      <c r="A260" s="137"/>
      <c r="B260" s="137"/>
      <c r="C260" s="133" t="s">
        <v>302</v>
      </c>
      <c r="D260" s="135" t="s">
        <v>883</v>
      </c>
      <c r="E260" s="133" t="s">
        <v>296</v>
      </c>
      <c r="F260" s="133" t="s">
        <v>123</v>
      </c>
      <c r="G260" s="133" t="s">
        <v>123</v>
      </c>
      <c r="H260" s="133" t="s">
        <v>297</v>
      </c>
      <c r="I260" s="133" t="s">
        <v>123</v>
      </c>
      <c r="J260" s="133" t="s">
        <v>123</v>
      </c>
      <c r="K260" s="133" t="s">
        <v>123</v>
      </c>
      <c r="L260" s="133" t="s">
        <v>123</v>
      </c>
      <c r="M260" s="133" t="s">
        <v>123</v>
      </c>
      <c r="N260" s="133" t="s">
        <v>123</v>
      </c>
      <c r="O260" s="133" t="s">
        <v>123</v>
      </c>
      <c r="P260" s="133"/>
      <c r="Q260" s="48"/>
    </row>
    <row r="261" spans="1:17" x14ac:dyDescent="0.25">
      <c r="A261" s="137"/>
      <c r="B261" s="134"/>
      <c r="C261" s="134"/>
      <c r="D261" s="136"/>
      <c r="E261" s="134"/>
      <c r="F261" s="134"/>
      <c r="G261" s="134"/>
      <c r="H261" s="134"/>
      <c r="I261" s="134"/>
      <c r="J261" s="134"/>
      <c r="K261" s="134"/>
      <c r="L261" s="134"/>
      <c r="M261" s="134"/>
      <c r="N261" s="134"/>
      <c r="O261" s="134"/>
      <c r="P261" s="134"/>
      <c r="Q261" s="48"/>
    </row>
    <row r="262" spans="1:17" x14ac:dyDescent="0.25">
      <c r="A262" s="137"/>
      <c r="B262" s="137" t="s">
        <v>68</v>
      </c>
      <c r="C262" s="133" t="s">
        <v>298</v>
      </c>
      <c r="D262" s="135" t="s">
        <v>350</v>
      </c>
      <c r="E262" s="133" t="s">
        <v>296</v>
      </c>
      <c r="F262" s="133" t="s">
        <v>297</v>
      </c>
      <c r="G262" s="133" t="s">
        <v>297</v>
      </c>
      <c r="H262" s="133" t="s">
        <v>297</v>
      </c>
      <c r="I262" s="133" t="s">
        <v>297</v>
      </c>
      <c r="J262" s="133" t="s">
        <v>297</v>
      </c>
      <c r="K262" s="133" t="s">
        <v>297</v>
      </c>
      <c r="L262" s="133" t="s">
        <v>297</v>
      </c>
      <c r="M262" s="133" t="s">
        <v>123</v>
      </c>
      <c r="N262" s="133" t="s">
        <v>297</v>
      </c>
      <c r="O262" s="133" t="s">
        <v>297</v>
      </c>
      <c r="P262" s="133"/>
      <c r="Q262" s="48"/>
    </row>
    <row r="263" spans="1:17" x14ac:dyDescent="0.25">
      <c r="A263" s="137"/>
      <c r="B263" s="137"/>
      <c r="C263" s="134"/>
      <c r="D263" s="136"/>
      <c r="E263" s="134"/>
      <c r="F263" s="134"/>
      <c r="G263" s="134"/>
      <c r="H263" s="134"/>
      <c r="I263" s="134"/>
      <c r="J263" s="134"/>
      <c r="K263" s="134"/>
      <c r="L263" s="134"/>
      <c r="M263" s="134"/>
      <c r="N263" s="134"/>
      <c r="O263" s="134"/>
      <c r="P263" s="134"/>
      <c r="Q263" s="48"/>
    </row>
    <row r="264" spans="1:17" x14ac:dyDescent="0.25">
      <c r="A264" s="137"/>
      <c r="B264" s="137"/>
      <c r="C264" s="133" t="s">
        <v>302</v>
      </c>
      <c r="D264" s="135"/>
      <c r="E264" s="133"/>
      <c r="F264" s="133"/>
      <c r="G264" s="133"/>
      <c r="H264" s="133"/>
      <c r="I264" s="133"/>
      <c r="J264" s="133"/>
      <c r="K264" s="133"/>
      <c r="L264" s="133"/>
      <c r="M264" s="133"/>
      <c r="N264" s="133"/>
      <c r="O264" s="133"/>
      <c r="P264" s="133"/>
      <c r="Q264" s="48"/>
    </row>
    <row r="265" spans="1:17" x14ac:dyDescent="0.25">
      <c r="A265" s="137"/>
      <c r="B265" s="134"/>
      <c r="C265" s="134"/>
      <c r="D265" s="136"/>
      <c r="E265" s="134"/>
      <c r="F265" s="134"/>
      <c r="G265" s="134"/>
      <c r="H265" s="134"/>
      <c r="I265" s="134"/>
      <c r="J265" s="134"/>
      <c r="K265" s="134"/>
      <c r="L265" s="134"/>
      <c r="M265" s="134"/>
      <c r="N265" s="134"/>
      <c r="O265" s="134"/>
      <c r="P265" s="134"/>
      <c r="Q265" s="48"/>
    </row>
    <row r="266" spans="1:17" x14ac:dyDescent="0.25">
      <c r="A266" s="137"/>
      <c r="B266" s="137" t="s">
        <v>69</v>
      </c>
      <c r="C266" s="133" t="s">
        <v>298</v>
      </c>
      <c r="D266" s="135" t="s">
        <v>351</v>
      </c>
      <c r="E266" s="133" t="s">
        <v>296</v>
      </c>
      <c r="F266" s="133" t="s">
        <v>297</v>
      </c>
      <c r="G266" s="133" t="s">
        <v>297</v>
      </c>
      <c r="H266" s="133" t="s">
        <v>297</v>
      </c>
      <c r="I266" s="133" t="s">
        <v>297</v>
      </c>
      <c r="J266" s="133" t="s">
        <v>297</v>
      </c>
      <c r="K266" s="133" t="s">
        <v>297</v>
      </c>
      <c r="L266" s="133" t="s">
        <v>297</v>
      </c>
      <c r="M266" s="133" t="s">
        <v>297</v>
      </c>
      <c r="N266" s="133" t="s">
        <v>297</v>
      </c>
      <c r="O266" s="133" t="s">
        <v>297</v>
      </c>
      <c r="P266" s="133"/>
      <c r="Q266" s="48"/>
    </row>
    <row r="267" spans="1:17" x14ac:dyDescent="0.25">
      <c r="A267" s="137"/>
      <c r="B267" s="137"/>
      <c r="C267" s="134"/>
      <c r="D267" s="136"/>
      <c r="E267" s="134"/>
      <c r="F267" s="134"/>
      <c r="G267" s="134"/>
      <c r="H267" s="134"/>
      <c r="I267" s="134"/>
      <c r="J267" s="134"/>
      <c r="K267" s="134"/>
      <c r="L267" s="134"/>
      <c r="M267" s="134"/>
      <c r="N267" s="134"/>
      <c r="O267" s="134"/>
      <c r="P267" s="134"/>
      <c r="Q267" s="48"/>
    </row>
    <row r="268" spans="1:17" ht="24.75" customHeight="1" x14ac:dyDescent="0.25">
      <c r="A268" s="137"/>
      <c r="B268" s="137"/>
      <c r="C268" s="133" t="s">
        <v>302</v>
      </c>
      <c r="D268" s="135" t="s">
        <v>884</v>
      </c>
      <c r="E268" s="133" t="s">
        <v>296</v>
      </c>
      <c r="F268" s="133" t="s">
        <v>123</v>
      </c>
      <c r="G268" s="133" t="s">
        <v>123</v>
      </c>
      <c r="H268" s="133" t="s">
        <v>297</v>
      </c>
      <c r="I268" s="133" t="s">
        <v>123</v>
      </c>
      <c r="J268" s="133" t="s">
        <v>123</v>
      </c>
      <c r="K268" s="133" t="s">
        <v>123</v>
      </c>
      <c r="L268" s="133" t="s">
        <v>123</v>
      </c>
      <c r="M268" s="133" t="s">
        <v>123</v>
      </c>
      <c r="N268" s="133" t="s">
        <v>123</v>
      </c>
      <c r="O268" s="133" t="s">
        <v>123</v>
      </c>
      <c r="P268" s="133"/>
      <c r="Q268" s="48"/>
    </row>
    <row r="269" spans="1:17" x14ac:dyDescent="0.25">
      <c r="A269" s="137"/>
      <c r="B269" s="134"/>
      <c r="C269" s="134"/>
      <c r="D269" s="136"/>
      <c r="E269" s="134"/>
      <c r="F269" s="134"/>
      <c r="G269" s="134"/>
      <c r="H269" s="134"/>
      <c r="I269" s="134"/>
      <c r="J269" s="134"/>
      <c r="K269" s="134"/>
      <c r="L269" s="134"/>
      <c r="M269" s="134"/>
      <c r="N269" s="134"/>
      <c r="O269" s="134"/>
      <c r="P269" s="134"/>
      <c r="Q269" s="48"/>
    </row>
    <row r="270" spans="1:17" x14ac:dyDescent="0.25">
      <c r="A270" s="137"/>
      <c r="B270" s="137" t="s">
        <v>70</v>
      </c>
      <c r="C270" s="133" t="s">
        <v>298</v>
      </c>
      <c r="D270" s="135" t="s">
        <v>885</v>
      </c>
      <c r="E270" s="133" t="s">
        <v>296</v>
      </c>
      <c r="F270" s="133" t="s">
        <v>297</v>
      </c>
      <c r="G270" s="133" t="s">
        <v>297</v>
      </c>
      <c r="H270" s="133" t="s">
        <v>297</v>
      </c>
      <c r="I270" s="133" t="s">
        <v>297</v>
      </c>
      <c r="J270" s="133" t="s">
        <v>297</v>
      </c>
      <c r="K270" s="133" t="s">
        <v>297</v>
      </c>
      <c r="L270" s="133" t="s">
        <v>297</v>
      </c>
      <c r="M270" s="133" t="s">
        <v>297</v>
      </c>
      <c r="N270" s="133" t="s">
        <v>297</v>
      </c>
      <c r="O270" s="133" t="s">
        <v>297</v>
      </c>
      <c r="P270" s="133"/>
      <c r="Q270" s="48"/>
    </row>
    <row r="271" spans="1:17" x14ac:dyDescent="0.25">
      <c r="A271" s="137"/>
      <c r="B271" s="137"/>
      <c r="C271" s="137"/>
      <c r="D271" s="136"/>
      <c r="E271" s="134"/>
      <c r="F271" s="134"/>
      <c r="G271" s="134"/>
      <c r="H271" s="134"/>
      <c r="I271" s="134"/>
      <c r="J271" s="134"/>
      <c r="K271" s="134"/>
      <c r="L271" s="134"/>
      <c r="M271" s="134"/>
      <c r="N271" s="134"/>
      <c r="O271" s="134"/>
      <c r="P271" s="134"/>
      <c r="Q271" s="48"/>
    </row>
    <row r="272" spans="1:17" x14ac:dyDescent="0.25">
      <c r="A272" s="137"/>
      <c r="B272" s="137"/>
      <c r="C272" s="137"/>
      <c r="D272" s="135" t="s">
        <v>352</v>
      </c>
      <c r="E272" s="133" t="s">
        <v>306</v>
      </c>
      <c r="F272" s="133" t="s">
        <v>123</v>
      </c>
      <c r="G272" s="133" t="s">
        <v>123</v>
      </c>
      <c r="H272" s="133" t="s">
        <v>123</v>
      </c>
      <c r="I272" s="133" t="s">
        <v>123</v>
      </c>
      <c r="J272" s="133" t="s">
        <v>123</v>
      </c>
      <c r="K272" s="133" t="s">
        <v>123</v>
      </c>
      <c r="L272" s="133" t="s">
        <v>123</v>
      </c>
      <c r="M272" s="133" t="s">
        <v>123</v>
      </c>
      <c r="N272" s="133" t="s">
        <v>123</v>
      </c>
      <c r="O272" s="133" t="s">
        <v>123</v>
      </c>
      <c r="P272" s="133"/>
      <c r="Q272" s="48"/>
    </row>
    <row r="273" spans="1:17" x14ac:dyDescent="0.25">
      <c r="A273" s="137"/>
      <c r="B273" s="137"/>
      <c r="C273" s="137"/>
      <c r="D273" s="136"/>
      <c r="E273" s="134"/>
      <c r="F273" s="134"/>
      <c r="G273" s="134"/>
      <c r="H273" s="134"/>
      <c r="I273" s="134"/>
      <c r="J273" s="134"/>
      <c r="K273" s="134"/>
      <c r="L273" s="134"/>
      <c r="M273" s="134"/>
      <c r="N273" s="134"/>
      <c r="O273" s="134"/>
      <c r="P273" s="134"/>
      <c r="Q273" s="48"/>
    </row>
    <row r="274" spans="1:17" x14ac:dyDescent="0.25">
      <c r="A274" s="137"/>
      <c r="B274" s="137"/>
      <c r="C274" s="137"/>
      <c r="D274" s="135" t="s">
        <v>353</v>
      </c>
      <c r="E274" s="133" t="s">
        <v>306</v>
      </c>
      <c r="F274" s="133" t="s">
        <v>123</v>
      </c>
      <c r="G274" s="133" t="s">
        <v>123</v>
      </c>
      <c r="H274" s="133" t="s">
        <v>123</v>
      </c>
      <c r="I274" s="133" t="s">
        <v>123</v>
      </c>
      <c r="J274" s="133" t="s">
        <v>123</v>
      </c>
      <c r="K274" s="133" t="s">
        <v>123</v>
      </c>
      <c r="L274" s="133" t="s">
        <v>123</v>
      </c>
      <c r="M274" s="133" t="s">
        <v>123</v>
      </c>
      <c r="N274" s="133" t="s">
        <v>123</v>
      </c>
      <c r="O274" s="133" t="s">
        <v>123</v>
      </c>
      <c r="P274" s="133"/>
      <c r="Q274" s="48"/>
    </row>
    <row r="275" spans="1:17" x14ac:dyDescent="0.25">
      <c r="A275" s="137"/>
      <c r="B275" s="137"/>
      <c r="C275" s="134"/>
      <c r="D275" s="136"/>
      <c r="E275" s="134"/>
      <c r="F275" s="134"/>
      <c r="G275" s="134"/>
      <c r="H275" s="134"/>
      <c r="I275" s="134"/>
      <c r="J275" s="134"/>
      <c r="K275" s="134"/>
      <c r="L275" s="134"/>
      <c r="M275" s="134"/>
      <c r="N275" s="134"/>
      <c r="O275" s="134"/>
      <c r="P275" s="134"/>
      <c r="Q275" s="48"/>
    </row>
    <row r="276" spans="1:17" x14ac:dyDescent="0.25">
      <c r="A276" s="137"/>
      <c r="B276" s="137"/>
      <c r="C276" s="133" t="s">
        <v>302</v>
      </c>
      <c r="D276" s="135" t="s">
        <v>885</v>
      </c>
      <c r="E276" s="133" t="s">
        <v>296</v>
      </c>
      <c r="F276" s="133" t="s">
        <v>123</v>
      </c>
      <c r="G276" s="133" t="s">
        <v>123</v>
      </c>
      <c r="H276" s="133" t="s">
        <v>297</v>
      </c>
      <c r="I276" s="133" t="s">
        <v>123</v>
      </c>
      <c r="J276" s="133" t="s">
        <v>123</v>
      </c>
      <c r="K276" s="133" t="s">
        <v>123</v>
      </c>
      <c r="L276" s="133" t="s">
        <v>123</v>
      </c>
      <c r="M276" s="133" t="s">
        <v>123</v>
      </c>
      <c r="N276" s="133" t="s">
        <v>123</v>
      </c>
      <c r="O276" s="133" t="s">
        <v>123</v>
      </c>
      <c r="P276" s="133"/>
      <c r="Q276" s="48"/>
    </row>
    <row r="277" spans="1:17" x14ac:dyDescent="0.25">
      <c r="A277" s="134"/>
      <c r="B277" s="134"/>
      <c r="C277" s="134"/>
      <c r="D277" s="136"/>
      <c r="E277" s="134"/>
      <c r="F277" s="134"/>
      <c r="G277" s="134"/>
      <c r="H277" s="134"/>
      <c r="I277" s="134"/>
      <c r="J277" s="134"/>
      <c r="K277" s="134"/>
      <c r="L277" s="134"/>
      <c r="M277" s="134"/>
      <c r="N277" s="134"/>
      <c r="O277" s="134"/>
      <c r="P277" s="134"/>
      <c r="Q277" s="48"/>
    </row>
    <row r="278" spans="1:17" x14ac:dyDescent="0.25">
      <c r="A278" s="137"/>
      <c r="B278" s="137" t="s">
        <v>72</v>
      </c>
      <c r="C278" s="133" t="s">
        <v>298</v>
      </c>
      <c r="D278" s="135" t="s">
        <v>887</v>
      </c>
      <c r="E278" s="133" t="s">
        <v>296</v>
      </c>
      <c r="F278" s="133" t="s">
        <v>123</v>
      </c>
      <c r="G278" s="133" t="s">
        <v>297</v>
      </c>
      <c r="H278" s="133" t="s">
        <v>123</v>
      </c>
      <c r="I278" s="133" t="s">
        <v>297</v>
      </c>
      <c r="J278" s="133" t="s">
        <v>297</v>
      </c>
      <c r="K278" s="133" t="s">
        <v>297</v>
      </c>
      <c r="L278" s="133" t="s">
        <v>297</v>
      </c>
      <c r="M278" s="133" t="s">
        <v>297</v>
      </c>
      <c r="N278" s="133" t="s">
        <v>297</v>
      </c>
      <c r="O278" s="133" t="s">
        <v>297</v>
      </c>
      <c r="P278" s="133" t="s">
        <v>354</v>
      </c>
      <c r="Q278" s="48"/>
    </row>
    <row r="279" spans="1:17" x14ac:dyDescent="0.25">
      <c r="A279" s="137"/>
      <c r="B279" s="137"/>
      <c r="C279" s="134"/>
      <c r="D279" s="136"/>
      <c r="E279" s="134"/>
      <c r="F279" s="134"/>
      <c r="G279" s="134"/>
      <c r="H279" s="134"/>
      <c r="I279" s="134"/>
      <c r="J279" s="134"/>
      <c r="K279" s="134"/>
      <c r="L279" s="134"/>
      <c r="M279" s="134"/>
      <c r="N279" s="134"/>
      <c r="O279" s="134"/>
      <c r="P279" s="134"/>
      <c r="Q279" s="48"/>
    </row>
    <row r="280" spans="1:17" x14ac:dyDescent="0.25">
      <c r="A280" s="137"/>
      <c r="B280" s="137"/>
      <c r="C280" s="133" t="s">
        <v>302</v>
      </c>
      <c r="D280" s="135" t="s">
        <v>886</v>
      </c>
      <c r="E280" s="133" t="s">
        <v>296</v>
      </c>
      <c r="F280" s="133" t="s">
        <v>123</v>
      </c>
      <c r="G280" s="133" t="s">
        <v>123</v>
      </c>
      <c r="H280" s="133" t="s">
        <v>297</v>
      </c>
      <c r="I280" s="133" t="s">
        <v>123</v>
      </c>
      <c r="J280" s="133" t="s">
        <v>123</v>
      </c>
      <c r="K280" s="133" t="s">
        <v>123</v>
      </c>
      <c r="L280" s="133" t="s">
        <v>123</v>
      </c>
      <c r="M280" s="133" t="s">
        <v>123</v>
      </c>
      <c r="N280" s="133" t="s">
        <v>123</v>
      </c>
      <c r="O280" s="133" t="s">
        <v>123</v>
      </c>
      <c r="P280" s="133"/>
      <c r="Q280" s="48"/>
    </row>
    <row r="281" spans="1:17" x14ac:dyDescent="0.25">
      <c r="A281" s="137"/>
      <c r="B281" s="134"/>
      <c r="C281" s="134"/>
      <c r="D281" s="136"/>
      <c r="E281" s="134"/>
      <c r="F281" s="134"/>
      <c r="G281" s="134"/>
      <c r="H281" s="134"/>
      <c r="I281" s="134"/>
      <c r="J281" s="134"/>
      <c r="K281" s="134"/>
      <c r="L281" s="134"/>
      <c r="M281" s="134"/>
      <c r="N281" s="134"/>
      <c r="O281" s="134"/>
      <c r="P281" s="134"/>
      <c r="Q281" s="48"/>
    </row>
    <row r="282" spans="1:17" x14ac:dyDescent="0.25">
      <c r="A282" s="137"/>
      <c r="B282" s="137" t="s">
        <v>73</v>
      </c>
      <c r="C282" s="133" t="s">
        <v>298</v>
      </c>
      <c r="D282" s="135" t="s">
        <v>355</v>
      </c>
      <c r="E282" s="133" t="s">
        <v>306</v>
      </c>
      <c r="F282" s="133" t="s">
        <v>123</v>
      </c>
      <c r="G282" s="133" t="s">
        <v>297</v>
      </c>
      <c r="H282" s="133" t="s">
        <v>123</v>
      </c>
      <c r="I282" s="133" t="s">
        <v>297</v>
      </c>
      <c r="J282" s="133" t="s">
        <v>297</v>
      </c>
      <c r="K282" s="133" t="s">
        <v>297</v>
      </c>
      <c r="L282" s="133" t="s">
        <v>297</v>
      </c>
      <c r="M282" s="133" t="s">
        <v>297</v>
      </c>
      <c r="N282" s="133" t="s">
        <v>297</v>
      </c>
      <c r="O282" s="133" t="s">
        <v>297</v>
      </c>
      <c r="P282" s="133"/>
      <c r="Q282" s="48"/>
    </row>
    <row r="283" spans="1:17" x14ac:dyDescent="0.25">
      <c r="A283" s="137"/>
      <c r="B283" s="137"/>
      <c r="C283" s="137"/>
      <c r="D283" s="136"/>
      <c r="E283" s="134"/>
      <c r="F283" s="134"/>
      <c r="G283" s="134"/>
      <c r="H283" s="134"/>
      <c r="I283" s="134"/>
      <c r="J283" s="134"/>
      <c r="K283" s="134"/>
      <c r="L283" s="134"/>
      <c r="M283" s="134"/>
      <c r="N283" s="134"/>
      <c r="O283" s="134"/>
      <c r="P283" s="134"/>
      <c r="Q283" s="48"/>
    </row>
    <row r="284" spans="1:17" x14ac:dyDescent="0.25">
      <c r="A284" s="137"/>
      <c r="B284" s="137"/>
      <c r="C284" s="137"/>
      <c r="D284" s="135" t="s">
        <v>889</v>
      </c>
      <c r="E284" s="133" t="s">
        <v>296</v>
      </c>
      <c r="F284" s="133" t="s">
        <v>123</v>
      </c>
      <c r="G284" s="133" t="s">
        <v>297</v>
      </c>
      <c r="H284" s="133" t="s">
        <v>123</v>
      </c>
      <c r="I284" s="133" t="s">
        <v>297</v>
      </c>
      <c r="J284" s="133" t="s">
        <v>297</v>
      </c>
      <c r="K284" s="133" t="s">
        <v>297</v>
      </c>
      <c r="L284" s="133" t="s">
        <v>297</v>
      </c>
      <c r="M284" s="133" t="s">
        <v>297</v>
      </c>
      <c r="N284" s="133" t="s">
        <v>297</v>
      </c>
      <c r="O284" s="133" t="s">
        <v>297</v>
      </c>
      <c r="P284" s="133"/>
      <c r="Q284" s="48"/>
    </row>
    <row r="285" spans="1:17" x14ac:dyDescent="0.25">
      <c r="A285" s="137"/>
      <c r="B285" s="137"/>
      <c r="C285" s="134"/>
      <c r="D285" s="136"/>
      <c r="E285" s="134"/>
      <c r="F285" s="134"/>
      <c r="G285" s="134"/>
      <c r="H285" s="134"/>
      <c r="I285" s="134"/>
      <c r="J285" s="134"/>
      <c r="K285" s="134"/>
      <c r="L285" s="134"/>
      <c r="M285" s="134"/>
      <c r="N285" s="134"/>
      <c r="O285" s="134"/>
      <c r="P285" s="134"/>
      <c r="Q285" s="48"/>
    </row>
    <row r="286" spans="1:17" x14ac:dyDescent="0.25">
      <c r="A286" s="137"/>
      <c r="B286" s="137"/>
      <c r="C286" s="133" t="s">
        <v>302</v>
      </c>
      <c r="D286" s="135" t="s">
        <v>888</v>
      </c>
      <c r="E286" s="133" t="s">
        <v>296</v>
      </c>
      <c r="F286" s="133" t="s">
        <v>123</v>
      </c>
      <c r="G286" s="133" t="s">
        <v>123</v>
      </c>
      <c r="H286" s="133" t="s">
        <v>297</v>
      </c>
      <c r="I286" s="133" t="s">
        <v>123</v>
      </c>
      <c r="J286" s="133" t="s">
        <v>123</v>
      </c>
      <c r="K286" s="133" t="s">
        <v>123</v>
      </c>
      <c r="L286" s="133" t="s">
        <v>123</v>
      </c>
      <c r="M286" s="133" t="s">
        <v>123</v>
      </c>
      <c r="N286" s="133" t="s">
        <v>123</v>
      </c>
      <c r="O286" s="133" t="s">
        <v>123</v>
      </c>
      <c r="P286" s="133"/>
      <c r="Q286" s="48"/>
    </row>
    <row r="287" spans="1:17" x14ac:dyDescent="0.25">
      <c r="A287" s="137"/>
      <c r="B287" s="134"/>
      <c r="C287" s="134"/>
      <c r="D287" s="136"/>
      <c r="E287" s="134"/>
      <c r="F287" s="134"/>
      <c r="G287" s="134"/>
      <c r="H287" s="134"/>
      <c r="I287" s="134"/>
      <c r="J287" s="134"/>
      <c r="K287" s="134"/>
      <c r="L287" s="134"/>
      <c r="M287" s="134"/>
      <c r="N287" s="134"/>
      <c r="O287" s="134"/>
      <c r="P287" s="134"/>
      <c r="Q287" s="48"/>
    </row>
    <row r="288" spans="1:17" x14ac:dyDescent="0.25">
      <c r="A288" s="137"/>
      <c r="B288" s="137" t="s">
        <v>74</v>
      </c>
      <c r="C288" s="133" t="s">
        <v>298</v>
      </c>
      <c r="D288" s="135" t="s">
        <v>890</v>
      </c>
      <c r="E288" s="133" t="s">
        <v>296</v>
      </c>
      <c r="F288" s="133" t="s">
        <v>123</v>
      </c>
      <c r="G288" s="133" t="s">
        <v>297</v>
      </c>
      <c r="H288" s="133" t="s">
        <v>123</v>
      </c>
      <c r="I288" s="133" t="s">
        <v>297</v>
      </c>
      <c r="J288" s="133" t="s">
        <v>297</v>
      </c>
      <c r="K288" s="133" t="s">
        <v>297</v>
      </c>
      <c r="L288" s="133" t="s">
        <v>297</v>
      </c>
      <c r="M288" s="133" t="s">
        <v>297</v>
      </c>
      <c r="N288" s="133" t="s">
        <v>297</v>
      </c>
      <c r="O288" s="133" t="s">
        <v>297</v>
      </c>
      <c r="P288" s="133"/>
      <c r="Q288" s="48"/>
    </row>
    <row r="289" spans="1:17" x14ac:dyDescent="0.25">
      <c r="A289" s="137"/>
      <c r="B289" s="137"/>
      <c r="C289" s="134"/>
      <c r="D289" s="136"/>
      <c r="E289" s="134"/>
      <c r="F289" s="134"/>
      <c r="G289" s="134"/>
      <c r="H289" s="134"/>
      <c r="I289" s="134"/>
      <c r="J289" s="134"/>
      <c r="K289" s="134"/>
      <c r="L289" s="134"/>
      <c r="M289" s="134"/>
      <c r="N289" s="134"/>
      <c r="O289" s="134"/>
      <c r="P289" s="134"/>
      <c r="Q289" s="48"/>
    </row>
    <row r="290" spans="1:17" x14ac:dyDescent="0.25">
      <c r="A290" s="137"/>
      <c r="B290" s="137"/>
      <c r="C290" s="133" t="s">
        <v>302</v>
      </c>
      <c r="D290" s="135" t="s">
        <v>891</v>
      </c>
      <c r="E290" s="133" t="s">
        <v>296</v>
      </c>
      <c r="F290" s="133" t="s">
        <v>123</v>
      </c>
      <c r="G290" s="133" t="s">
        <v>123</v>
      </c>
      <c r="H290" s="133" t="s">
        <v>297</v>
      </c>
      <c r="I290" s="133" t="s">
        <v>123</v>
      </c>
      <c r="J290" s="133" t="s">
        <v>123</v>
      </c>
      <c r="K290" s="133" t="s">
        <v>123</v>
      </c>
      <c r="L290" s="133" t="s">
        <v>123</v>
      </c>
      <c r="M290" s="133" t="s">
        <v>123</v>
      </c>
      <c r="N290" s="133" t="s">
        <v>123</v>
      </c>
      <c r="O290" s="133" t="s">
        <v>123</v>
      </c>
      <c r="P290" s="133"/>
      <c r="Q290" s="48"/>
    </row>
    <row r="291" spans="1:17" x14ac:dyDescent="0.25">
      <c r="A291" s="137"/>
      <c r="B291" s="134"/>
      <c r="C291" s="134"/>
      <c r="D291" s="136"/>
      <c r="E291" s="134"/>
      <c r="F291" s="134"/>
      <c r="G291" s="134"/>
      <c r="H291" s="134"/>
      <c r="I291" s="134"/>
      <c r="J291" s="134"/>
      <c r="K291" s="134"/>
      <c r="L291" s="134"/>
      <c r="M291" s="134"/>
      <c r="N291" s="134"/>
      <c r="O291" s="134"/>
      <c r="P291" s="134"/>
      <c r="Q291" s="48"/>
    </row>
    <row r="292" spans="1:17" x14ac:dyDescent="0.25">
      <c r="A292" s="137"/>
      <c r="B292" s="137" t="s">
        <v>75</v>
      </c>
      <c r="C292" s="133" t="s">
        <v>298</v>
      </c>
      <c r="D292" s="135" t="s">
        <v>356</v>
      </c>
      <c r="E292" s="133" t="s">
        <v>296</v>
      </c>
      <c r="F292" s="133" t="s">
        <v>123</v>
      </c>
      <c r="G292" s="133" t="s">
        <v>297</v>
      </c>
      <c r="H292" s="133" t="s">
        <v>123</v>
      </c>
      <c r="I292" s="133" t="s">
        <v>297</v>
      </c>
      <c r="J292" s="133" t="s">
        <v>297</v>
      </c>
      <c r="K292" s="133" t="s">
        <v>297</v>
      </c>
      <c r="L292" s="133" t="s">
        <v>297</v>
      </c>
      <c r="M292" s="133" t="s">
        <v>297</v>
      </c>
      <c r="N292" s="133" t="s">
        <v>297</v>
      </c>
      <c r="O292" s="133" t="s">
        <v>297</v>
      </c>
      <c r="P292" s="133"/>
      <c r="Q292" s="48"/>
    </row>
    <row r="293" spans="1:17" x14ac:dyDescent="0.25">
      <c r="A293" s="137"/>
      <c r="B293" s="137"/>
      <c r="C293" s="137"/>
      <c r="D293" s="136"/>
      <c r="E293" s="134"/>
      <c r="F293" s="134"/>
      <c r="G293" s="134"/>
      <c r="H293" s="134"/>
      <c r="I293" s="134"/>
      <c r="J293" s="134"/>
      <c r="K293" s="134"/>
      <c r="L293" s="134"/>
      <c r="M293" s="134"/>
      <c r="N293" s="134"/>
      <c r="O293" s="134"/>
      <c r="P293" s="134"/>
      <c r="Q293" s="48"/>
    </row>
    <row r="294" spans="1:17" x14ac:dyDescent="0.25">
      <c r="A294" s="137"/>
      <c r="B294" s="137"/>
      <c r="C294" s="133" t="s">
        <v>302</v>
      </c>
      <c r="D294" s="135" t="s">
        <v>356</v>
      </c>
      <c r="E294" s="133" t="s">
        <v>296</v>
      </c>
      <c r="F294" s="133" t="s">
        <v>123</v>
      </c>
      <c r="G294" s="133" t="s">
        <v>123</v>
      </c>
      <c r="H294" s="133" t="s">
        <v>297</v>
      </c>
      <c r="I294" s="133" t="s">
        <v>123</v>
      </c>
      <c r="J294" s="133" t="s">
        <v>123</v>
      </c>
      <c r="K294" s="133" t="s">
        <v>123</v>
      </c>
      <c r="L294" s="133" t="s">
        <v>123</v>
      </c>
      <c r="M294" s="133" t="s">
        <v>123</v>
      </c>
      <c r="N294" s="133" t="s">
        <v>123</v>
      </c>
      <c r="O294" s="133" t="s">
        <v>123</v>
      </c>
      <c r="P294" s="133"/>
      <c r="Q294" s="48"/>
    </row>
    <row r="295" spans="1:17" x14ac:dyDescent="0.25">
      <c r="A295" s="137"/>
      <c r="B295" s="134"/>
      <c r="C295" s="134"/>
      <c r="D295" s="136"/>
      <c r="E295" s="134"/>
      <c r="F295" s="134"/>
      <c r="G295" s="134"/>
      <c r="H295" s="134"/>
      <c r="I295" s="134"/>
      <c r="J295" s="134"/>
      <c r="K295" s="134"/>
      <c r="L295" s="134"/>
      <c r="M295" s="134"/>
      <c r="N295" s="134"/>
      <c r="O295" s="134"/>
      <c r="P295" s="134"/>
      <c r="Q295" s="48"/>
    </row>
    <row r="296" spans="1:17" x14ac:dyDescent="0.25">
      <c r="A296" s="137"/>
      <c r="B296" s="137" t="s">
        <v>76</v>
      </c>
      <c r="C296" s="133" t="s">
        <v>298</v>
      </c>
      <c r="D296" s="135" t="s">
        <v>357</v>
      </c>
      <c r="E296" s="133" t="s">
        <v>296</v>
      </c>
      <c r="F296" s="133" t="s">
        <v>123</v>
      </c>
      <c r="G296" s="133" t="s">
        <v>297</v>
      </c>
      <c r="H296" s="133" t="s">
        <v>123</v>
      </c>
      <c r="I296" s="133" t="s">
        <v>297</v>
      </c>
      <c r="J296" s="133" t="s">
        <v>297</v>
      </c>
      <c r="K296" s="133" t="s">
        <v>297</v>
      </c>
      <c r="L296" s="133" t="s">
        <v>297</v>
      </c>
      <c r="M296" s="133" t="s">
        <v>297</v>
      </c>
      <c r="N296" s="133" t="s">
        <v>297</v>
      </c>
      <c r="O296" s="133" t="s">
        <v>297</v>
      </c>
      <c r="P296" s="133"/>
      <c r="Q296" s="48"/>
    </row>
    <row r="297" spans="1:17" x14ac:dyDescent="0.25">
      <c r="A297" s="137"/>
      <c r="B297" s="137"/>
      <c r="C297" s="134"/>
      <c r="D297" s="136"/>
      <c r="E297" s="134"/>
      <c r="F297" s="134"/>
      <c r="G297" s="134"/>
      <c r="H297" s="134"/>
      <c r="I297" s="134"/>
      <c r="J297" s="134"/>
      <c r="K297" s="134"/>
      <c r="L297" s="134"/>
      <c r="M297" s="134"/>
      <c r="N297" s="134"/>
      <c r="O297" s="134"/>
      <c r="P297" s="134"/>
      <c r="Q297" s="48"/>
    </row>
    <row r="298" spans="1:17" x14ac:dyDescent="0.25">
      <c r="A298" s="137"/>
      <c r="B298" s="137"/>
      <c r="C298" s="133" t="s">
        <v>302</v>
      </c>
      <c r="D298" s="135" t="s">
        <v>357</v>
      </c>
      <c r="E298" s="133" t="s">
        <v>296</v>
      </c>
      <c r="F298" s="133" t="s">
        <v>123</v>
      </c>
      <c r="G298" s="133" t="s">
        <v>123</v>
      </c>
      <c r="H298" s="133" t="s">
        <v>297</v>
      </c>
      <c r="I298" s="133" t="s">
        <v>123</v>
      </c>
      <c r="J298" s="133" t="s">
        <v>123</v>
      </c>
      <c r="K298" s="133" t="s">
        <v>123</v>
      </c>
      <c r="L298" s="133" t="s">
        <v>123</v>
      </c>
      <c r="M298" s="133" t="s">
        <v>123</v>
      </c>
      <c r="N298" s="133" t="s">
        <v>123</v>
      </c>
      <c r="O298" s="133" t="s">
        <v>123</v>
      </c>
      <c r="P298" s="133"/>
      <c r="Q298" s="48"/>
    </row>
    <row r="299" spans="1:17" x14ac:dyDescent="0.25">
      <c r="A299" s="137"/>
      <c r="B299" s="134"/>
      <c r="C299" s="134"/>
      <c r="D299" s="136"/>
      <c r="E299" s="134"/>
      <c r="F299" s="134"/>
      <c r="G299" s="134"/>
      <c r="H299" s="134"/>
      <c r="I299" s="134"/>
      <c r="J299" s="134"/>
      <c r="K299" s="134"/>
      <c r="L299" s="134"/>
      <c r="M299" s="134"/>
      <c r="N299" s="134"/>
      <c r="O299" s="134"/>
      <c r="P299" s="134"/>
      <c r="Q299" s="48"/>
    </row>
    <row r="300" spans="1:17" x14ac:dyDescent="0.25">
      <c r="A300" s="137"/>
      <c r="B300" s="137" t="s">
        <v>77</v>
      </c>
      <c r="C300" s="133" t="s">
        <v>298</v>
      </c>
      <c r="D300" s="135" t="s">
        <v>918</v>
      </c>
      <c r="E300" s="133" t="s">
        <v>296</v>
      </c>
      <c r="F300" s="133" t="s">
        <v>297</v>
      </c>
      <c r="G300" s="133" t="s">
        <v>297</v>
      </c>
      <c r="H300" s="133" t="s">
        <v>123</v>
      </c>
      <c r="I300" s="133" t="s">
        <v>297</v>
      </c>
      <c r="J300" s="133" t="s">
        <v>297</v>
      </c>
      <c r="K300" s="133" t="s">
        <v>297</v>
      </c>
      <c r="L300" s="133" t="s">
        <v>297</v>
      </c>
      <c r="M300" s="133" t="s">
        <v>297</v>
      </c>
      <c r="N300" s="133" t="s">
        <v>297</v>
      </c>
      <c r="O300" s="133" t="s">
        <v>297</v>
      </c>
      <c r="P300" s="133"/>
      <c r="Q300" s="48"/>
    </row>
    <row r="301" spans="1:17" x14ac:dyDescent="0.25">
      <c r="A301" s="137"/>
      <c r="B301" s="137"/>
      <c r="C301" s="134"/>
      <c r="D301" s="136"/>
      <c r="E301" s="134"/>
      <c r="F301" s="134"/>
      <c r="G301" s="134"/>
      <c r="H301" s="134"/>
      <c r="I301" s="134"/>
      <c r="J301" s="134"/>
      <c r="K301" s="134"/>
      <c r="L301" s="134"/>
      <c r="M301" s="134"/>
      <c r="N301" s="134"/>
      <c r="O301" s="134"/>
      <c r="P301" s="134"/>
      <c r="Q301" s="48"/>
    </row>
    <row r="302" spans="1:17" x14ac:dyDescent="0.25">
      <c r="A302" s="137"/>
      <c r="B302" s="137"/>
      <c r="C302" s="133" t="s">
        <v>302</v>
      </c>
      <c r="D302" s="135" t="s">
        <v>918</v>
      </c>
      <c r="E302" s="133" t="s">
        <v>296</v>
      </c>
      <c r="F302" s="133" t="s">
        <v>123</v>
      </c>
      <c r="G302" s="133" t="s">
        <v>123</v>
      </c>
      <c r="H302" s="133" t="s">
        <v>297</v>
      </c>
      <c r="I302" s="133" t="s">
        <v>123</v>
      </c>
      <c r="J302" s="133" t="s">
        <v>123</v>
      </c>
      <c r="K302" s="133" t="s">
        <v>123</v>
      </c>
      <c r="L302" s="133" t="s">
        <v>123</v>
      </c>
      <c r="M302" s="133" t="s">
        <v>123</v>
      </c>
      <c r="N302" s="133" t="s">
        <v>123</v>
      </c>
      <c r="O302" s="133" t="s">
        <v>123</v>
      </c>
      <c r="P302" s="133"/>
      <c r="Q302" s="48"/>
    </row>
    <row r="303" spans="1:17" x14ac:dyDescent="0.25">
      <c r="A303" s="134"/>
      <c r="B303" s="134"/>
      <c r="C303" s="134"/>
      <c r="D303" s="136"/>
      <c r="E303" s="134"/>
      <c r="F303" s="134"/>
      <c r="G303" s="134"/>
      <c r="H303" s="134"/>
      <c r="I303" s="134"/>
      <c r="J303" s="134"/>
      <c r="K303" s="134"/>
      <c r="L303" s="134"/>
      <c r="M303" s="134"/>
      <c r="N303" s="134"/>
      <c r="O303" s="134"/>
      <c r="P303" s="134"/>
      <c r="Q303" s="48"/>
    </row>
    <row r="304" spans="1:17" x14ac:dyDescent="0.25">
      <c r="A304" s="137"/>
      <c r="B304" s="137" t="s">
        <v>79</v>
      </c>
      <c r="C304" s="133" t="s">
        <v>298</v>
      </c>
      <c r="D304" s="135" t="s">
        <v>892</v>
      </c>
      <c r="E304" s="133" t="s">
        <v>296</v>
      </c>
      <c r="F304" s="133" t="s">
        <v>123</v>
      </c>
      <c r="G304" s="133" t="s">
        <v>297</v>
      </c>
      <c r="H304" s="133" t="s">
        <v>123</v>
      </c>
      <c r="I304" s="133" t="s">
        <v>297</v>
      </c>
      <c r="J304" s="133" t="s">
        <v>297</v>
      </c>
      <c r="K304" s="133" t="s">
        <v>297</v>
      </c>
      <c r="L304" s="133" t="s">
        <v>297</v>
      </c>
      <c r="M304" s="133" t="s">
        <v>297</v>
      </c>
      <c r="N304" s="133" t="s">
        <v>297</v>
      </c>
      <c r="O304" s="133" t="s">
        <v>297</v>
      </c>
      <c r="P304" s="133"/>
      <c r="Q304" s="48"/>
    </row>
    <row r="305" spans="1:17" x14ac:dyDescent="0.25">
      <c r="A305" s="137"/>
      <c r="B305" s="137"/>
      <c r="C305" s="137"/>
      <c r="D305" s="136"/>
      <c r="E305" s="134"/>
      <c r="F305" s="134"/>
      <c r="G305" s="134"/>
      <c r="H305" s="134"/>
      <c r="I305" s="134"/>
      <c r="J305" s="134"/>
      <c r="K305" s="134"/>
      <c r="L305" s="134"/>
      <c r="M305" s="134"/>
      <c r="N305" s="134"/>
      <c r="O305" s="134"/>
      <c r="P305" s="134"/>
      <c r="Q305" s="48"/>
    </row>
    <row r="306" spans="1:17" x14ac:dyDescent="0.25">
      <c r="A306" s="137"/>
      <c r="B306" s="137"/>
      <c r="C306" s="137"/>
      <c r="D306" s="135" t="s">
        <v>893</v>
      </c>
      <c r="E306" s="133" t="s">
        <v>296</v>
      </c>
      <c r="F306" s="133" t="s">
        <v>123</v>
      </c>
      <c r="G306" s="133" t="s">
        <v>123</v>
      </c>
      <c r="H306" s="133" t="s">
        <v>123</v>
      </c>
      <c r="I306" s="133" t="s">
        <v>297</v>
      </c>
      <c r="J306" s="133" t="s">
        <v>297</v>
      </c>
      <c r="K306" s="133" t="s">
        <v>297</v>
      </c>
      <c r="L306" s="133" t="s">
        <v>297</v>
      </c>
      <c r="M306" s="133" t="s">
        <v>297</v>
      </c>
      <c r="N306" s="133" t="s">
        <v>297</v>
      </c>
      <c r="O306" s="133" t="s">
        <v>297</v>
      </c>
      <c r="P306" s="133"/>
      <c r="Q306" s="48"/>
    </row>
    <row r="307" spans="1:17" x14ac:dyDescent="0.25">
      <c r="A307" s="137"/>
      <c r="B307" s="137"/>
      <c r="C307" s="134"/>
      <c r="D307" s="136"/>
      <c r="E307" s="134"/>
      <c r="F307" s="134"/>
      <c r="G307" s="134"/>
      <c r="H307" s="134"/>
      <c r="I307" s="134"/>
      <c r="J307" s="134"/>
      <c r="K307" s="134"/>
      <c r="L307" s="134"/>
      <c r="M307" s="134"/>
      <c r="N307" s="134"/>
      <c r="O307" s="134"/>
      <c r="P307" s="134"/>
      <c r="Q307" s="48"/>
    </row>
    <row r="308" spans="1:17" x14ac:dyDescent="0.25">
      <c r="A308" s="137"/>
      <c r="B308" s="137"/>
      <c r="C308" s="133" t="s">
        <v>302</v>
      </c>
      <c r="D308" s="135" t="s">
        <v>894</v>
      </c>
      <c r="E308" s="133" t="s">
        <v>296</v>
      </c>
      <c r="F308" s="133" t="s">
        <v>123</v>
      </c>
      <c r="G308" s="133" t="s">
        <v>123</v>
      </c>
      <c r="H308" s="133" t="s">
        <v>297</v>
      </c>
      <c r="I308" s="133" t="s">
        <v>123</v>
      </c>
      <c r="J308" s="133" t="s">
        <v>123</v>
      </c>
      <c r="K308" s="133" t="s">
        <v>123</v>
      </c>
      <c r="L308" s="133" t="s">
        <v>123</v>
      </c>
      <c r="M308" s="133" t="s">
        <v>123</v>
      </c>
      <c r="N308" s="133" t="s">
        <v>123</v>
      </c>
      <c r="O308" s="133" t="s">
        <v>123</v>
      </c>
      <c r="P308" s="133"/>
      <c r="Q308" s="48"/>
    </row>
    <row r="309" spans="1:17" x14ac:dyDescent="0.25">
      <c r="A309" s="137"/>
      <c r="B309" s="134"/>
      <c r="C309" s="134"/>
      <c r="D309" s="136"/>
      <c r="E309" s="134"/>
      <c r="F309" s="134"/>
      <c r="G309" s="134"/>
      <c r="H309" s="134"/>
      <c r="I309" s="134"/>
      <c r="J309" s="134"/>
      <c r="K309" s="134"/>
      <c r="L309" s="134"/>
      <c r="M309" s="134"/>
      <c r="N309" s="134"/>
      <c r="O309" s="134"/>
      <c r="P309" s="134"/>
      <c r="Q309" s="48"/>
    </row>
    <row r="310" spans="1:17" x14ac:dyDescent="0.25">
      <c r="A310" s="137"/>
      <c r="B310" s="137" t="s">
        <v>80</v>
      </c>
      <c r="C310" s="133" t="s">
        <v>298</v>
      </c>
      <c r="D310" s="135" t="s">
        <v>897</v>
      </c>
      <c r="E310" s="133" t="s">
        <v>306</v>
      </c>
      <c r="F310" s="133" t="s">
        <v>123</v>
      </c>
      <c r="G310" s="133" t="s">
        <v>297</v>
      </c>
      <c r="H310" s="133" t="s">
        <v>123</v>
      </c>
      <c r="I310" s="133" t="s">
        <v>297</v>
      </c>
      <c r="J310" s="133" t="s">
        <v>297</v>
      </c>
      <c r="K310" s="133" t="s">
        <v>297</v>
      </c>
      <c r="L310" s="133" t="s">
        <v>297</v>
      </c>
      <c r="M310" s="133" t="s">
        <v>297</v>
      </c>
      <c r="N310" s="133" t="s">
        <v>297</v>
      </c>
      <c r="O310" s="133" t="s">
        <v>297</v>
      </c>
      <c r="P310" s="133"/>
      <c r="Q310" s="48"/>
    </row>
    <row r="311" spans="1:17" x14ac:dyDescent="0.25">
      <c r="A311" s="137"/>
      <c r="B311" s="137"/>
      <c r="C311" s="137"/>
      <c r="D311" s="136"/>
      <c r="E311" s="134"/>
      <c r="F311" s="134"/>
      <c r="G311" s="134"/>
      <c r="H311" s="134"/>
      <c r="I311" s="134"/>
      <c r="J311" s="134"/>
      <c r="K311" s="134"/>
      <c r="L311" s="134"/>
      <c r="M311" s="134"/>
      <c r="N311" s="134"/>
      <c r="O311" s="134"/>
      <c r="P311" s="134"/>
      <c r="Q311" s="48"/>
    </row>
    <row r="312" spans="1:17" x14ac:dyDescent="0.25">
      <c r="A312" s="137"/>
      <c r="B312" s="137"/>
      <c r="C312" s="137"/>
      <c r="D312" s="135" t="s">
        <v>896</v>
      </c>
      <c r="E312" s="133" t="s">
        <v>296</v>
      </c>
      <c r="F312" s="133" t="s">
        <v>123</v>
      </c>
      <c r="G312" s="133" t="s">
        <v>297</v>
      </c>
      <c r="H312" s="133" t="s">
        <v>123</v>
      </c>
      <c r="I312" s="133" t="s">
        <v>297</v>
      </c>
      <c r="J312" s="133" t="s">
        <v>297</v>
      </c>
      <c r="K312" s="133" t="s">
        <v>297</v>
      </c>
      <c r="L312" s="133" t="s">
        <v>297</v>
      </c>
      <c r="M312" s="133" t="s">
        <v>297</v>
      </c>
      <c r="N312" s="133" t="s">
        <v>297</v>
      </c>
      <c r="O312" s="133" t="s">
        <v>297</v>
      </c>
      <c r="P312" s="133"/>
      <c r="Q312" s="48"/>
    </row>
    <row r="313" spans="1:17" x14ac:dyDescent="0.25">
      <c r="A313" s="137"/>
      <c r="B313" s="137"/>
      <c r="C313" s="137"/>
      <c r="D313" s="136"/>
      <c r="E313" s="134"/>
      <c r="F313" s="134"/>
      <c r="G313" s="134"/>
      <c r="H313" s="134"/>
      <c r="I313" s="134"/>
      <c r="J313" s="134"/>
      <c r="K313" s="134"/>
      <c r="L313" s="134"/>
      <c r="M313" s="134"/>
      <c r="N313" s="134"/>
      <c r="O313" s="134"/>
      <c r="P313" s="134"/>
      <c r="Q313" s="48"/>
    </row>
    <row r="314" spans="1:17" x14ac:dyDescent="0.25">
      <c r="A314" s="137"/>
      <c r="B314" s="137"/>
      <c r="C314" s="137"/>
      <c r="D314" s="135" t="s">
        <v>898</v>
      </c>
      <c r="E314" s="133" t="s">
        <v>296</v>
      </c>
      <c r="F314" s="133" t="s">
        <v>123</v>
      </c>
      <c r="G314" s="133" t="s">
        <v>297</v>
      </c>
      <c r="H314" s="133" t="s">
        <v>123</v>
      </c>
      <c r="I314" s="133" t="s">
        <v>297</v>
      </c>
      <c r="J314" s="133" t="s">
        <v>297</v>
      </c>
      <c r="K314" s="133" t="s">
        <v>297</v>
      </c>
      <c r="L314" s="133" t="s">
        <v>297</v>
      </c>
      <c r="M314" s="133" t="s">
        <v>297</v>
      </c>
      <c r="N314" s="133" t="s">
        <v>297</v>
      </c>
      <c r="O314" s="133" t="s">
        <v>297</v>
      </c>
      <c r="P314" s="133"/>
      <c r="Q314" s="48"/>
    </row>
    <row r="315" spans="1:17" x14ac:dyDescent="0.25">
      <c r="A315" s="137"/>
      <c r="B315" s="137"/>
      <c r="C315" s="137"/>
      <c r="D315" s="136"/>
      <c r="E315" s="134"/>
      <c r="F315" s="134"/>
      <c r="G315" s="134"/>
      <c r="H315" s="134"/>
      <c r="I315" s="134"/>
      <c r="J315" s="134"/>
      <c r="K315" s="134"/>
      <c r="L315" s="134"/>
      <c r="M315" s="134"/>
      <c r="N315" s="134"/>
      <c r="O315" s="134"/>
      <c r="P315" s="134"/>
      <c r="Q315" s="48"/>
    </row>
    <row r="316" spans="1:17" x14ac:dyDescent="0.25">
      <c r="A316" s="137"/>
      <c r="B316" s="137"/>
      <c r="C316" s="137"/>
      <c r="D316" s="161" t="s">
        <v>899</v>
      </c>
      <c r="E316" s="133" t="s">
        <v>296</v>
      </c>
      <c r="F316" s="133" t="s">
        <v>123</v>
      </c>
      <c r="G316" s="133" t="s">
        <v>297</v>
      </c>
      <c r="H316" s="133" t="s">
        <v>123</v>
      </c>
      <c r="I316" s="133" t="s">
        <v>297</v>
      </c>
      <c r="J316" s="133" t="s">
        <v>297</v>
      </c>
      <c r="K316" s="133" t="s">
        <v>297</v>
      </c>
      <c r="L316" s="133" t="s">
        <v>297</v>
      </c>
      <c r="M316" s="133" t="s">
        <v>297</v>
      </c>
      <c r="N316" s="133" t="s">
        <v>297</v>
      </c>
      <c r="O316" s="133" t="s">
        <v>297</v>
      </c>
      <c r="P316" s="133"/>
      <c r="Q316" s="48"/>
    </row>
    <row r="317" spans="1:17" x14ac:dyDescent="0.25">
      <c r="A317" s="137"/>
      <c r="B317" s="137"/>
      <c r="C317" s="134"/>
      <c r="D317" s="162"/>
      <c r="E317" s="134"/>
      <c r="F317" s="134"/>
      <c r="G317" s="134"/>
      <c r="H317" s="134"/>
      <c r="I317" s="134"/>
      <c r="J317" s="134"/>
      <c r="K317" s="134"/>
      <c r="L317" s="134"/>
      <c r="M317" s="134"/>
      <c r="N317" s="134"/>
      <c r="O317" s="134"/>
      <c r="P317" s="134"/>
      <c r="Q317" s="48"/>
    </row>
    <row r="318" spans="1:17" x14ac:dyDescent="0.25">
      <c r="A318" s="137"/>
      <c r="B318" s="137"/>
      <c r="C318" s="133" t="s">
        <v>302</v>
      </c>
      <c r="D318" s="135" t="s">
        <v>895</v>
      </c>
      <c r="E318" s="133" t="s">
        <v>296</v>
      </c>
      <c r="F318" s="133" t="s">
        <v>123</v>
      </c>
      <c r="G318" s="133" t="s">
        <v>123</v>
      </c>
      <c r="H318" s="133" t="s">
        <v>297</v>
      </c>
      <c r="I318" s="133" t="s">
        <v>123</v>
      </c>
      <c r="J318" s="133" t="s">
        <v>123</v>
      </c>
      <c r="K318" s="133" t="s">
        <v>123</v>
      </c>
      <c r="L318" s="133" t="s">
        <v>123</v>
      </c>
      <c r="M318" s="133" t="s">
        <v>123</v>
      </c>
      <c r="N318" s="133" t="s">
        <v>123</v>
      </c>
      <c r="O318" s="133" t="s">
        <v>123</v>
      </c>
      <c r="P318" s="133"/>
      <c r="Q318" s="48"/>
    </row>
    <row r="319" spans="1:17" x14ac:dyDescent="0.25">
      <c r="A319" s="137"/>
      <c r="B319" s="134"/>
      <c r="C319" s="134"/>
      <c r="D319" s="136"/>
      <c r="E319" s="134"/>
      <c r="F319" s="134"/>
      <c r="G319" s="134"/>
      <c r="H319" s="134"/>
      <c r="I319" s="134"/>
      <c r="J319" s="134"/>
      <c r="K319" s="134"/>
      <c r="L319" s="134"/>
      <c r="M319" s="134"/>
      <c r="N319" s="134"/>
      <c r="O319" s="134"/>
      <c r="P319" s="134"/>
      <c r="Q319" s="48"/>
    </row>
    <row r="320" spans="1:17" x14ac:dyDescent="0.25">
      <c r="A320" s="137"/>
      <c r="B320" s="137" t="s">
        <v>81</v>
      </c>
      <c r="C320" s="133" t="s">
        <v>298</v>
      </c>
      <c r="D320" s="135" t="s">
        <v>900</v>
      </c>
      <c r="E320" s="133" t="s">
        <v>296</v>
      </c>
      <c r="F320" s="133" t="s">
        <v>123</v>
      </c>
      <c r="G320" s="133" t="s">
        <v>297</v>
      </c>
      <c r="H320" s="133" t="s">
        <v>123</v>
      </c>
      <c r="I320" s="133" t="s">
        <v>297</v>
      </c>
      <c r="J320" s="133" t="s">
        <v>297</v>
      </c>
      <c r="K320" s="133" t="s">
        <v>297</v>
      </c>
      <c r="L320" s="133" t="s">
        <v>297</v>
      </c>
      <c r="M320" s="133" t="s">
        <v>297</v>
      </c>
      <c r="N320" s="133" t="s">
        <v>297</v>
      </c>
      <c r="O320" s="133" t="s">
        <v>297</v>
      </c>
      <c r="P320" s="133" t="s">
        <v>358</v>
      </c>
      <c r="Q320" s="48"/>
    </row>
    <row r="321" spans="1:17" ht="24.75" customHeight="1" x14ac:dyDescent="0.25">
      <c r="A321" s="137"/>
      <c r="B321" s="137"/>
      <c r="C321" s="134"/>
      <c r="D321" s="136"/>
      <c r="E321" s="134"/>
      <c r="F321" s="134"/>
      <c r="G321" s="134"/>
      <c r="H321" s="134"/>
      <c r="I321" s="134"/>
      <c r="J321" s="134"/>
      <c r="K321" s="134"/>
      <c r="L321" s="134"/>
      <c r="M321" s="134"/>
      <c r="N321" s="134"/>
      <c r="O321" s="134"/>
      <c r="P321" s="134"/>
      <c r="Q321" s="48"/>
    </row>
    <row r="322" spans="1:17" x14ac:dyDescent="0.25">
      <c r="A322" s="137"/>
      <c r="B322" s="137"/>
      <c r="C322" s="133" t="s">
        <v>302</v>
      </c>
      <c r="D322" s="135" t="s">
        <v>900</v>
      </c>
      <c r="E322" s="133" t="s">
        <v>296</v>
      </c>
      <c r="F322" s="133" t="s">
        <v>123</v>
      </c>
      <c r="G322" s="133" t="s">
        <v>123</v>
      </c>
      <c r="H322" s="133" t="s">
        <v>297</v>
      </c>
      <c r="I322" s="133" t="s">
        <v>123</v>
      </c>
      <c r="J322" s="133" t="s">
        <v>123</v>
      </c>
      <c r="K322" s="133" t="s">
        <v>123</v>
      </c>
      <c r="L322" s="133" t="s">
        <v>123</v>
      </c>
      <c r="M322" s="133" t="s">
        <v>123</v>
      </c>
      <c r="N322" s="133" t="s">
        <v>123</v>
      </c>
      <c r="O322" s="133" t="s">
        <v>123</v>
      </c>
      <c r="P322" s="133"/>
      <c r="Q322" s="48"/>
    </row>
    <row r="323" spans="1:17" x14ac:dyDescent="0.25">
      <c r="A323" s="137"/>
      <c r="B323" s="134"/>
      <c r="C323" s="134"/>
      <c r="D323" s="136"/>
      <c r="E323" s="134"/>
      <c r="F323" s="134"/>
      <c r="G323" s="134"/>
      <c r="H323" s="134"/>
      <c r="I323" s="134"/>
      <c r="J323" s="134"/>
      <c r="K323" s="134"/>
      <c r="L323" s="134"/>
      <c r="M323" s="134"/>
      <c r="N323" s="134"/>
      <c r="O323" s="134"/>
      <c r="P323" s="134"/>
      <c r="Q323" s="48"/>
    </row>
    <row r="324" spans="1:17" x14ac:dyDescent="0.25">
      <c r="A324" s="137"/>
      <c r="B324" s="137" t="s">
        <v>82</v>
      </c>
      <c r="C324" s="133" t="s">
        <v>298</v>
      </c>
      <c r="D324" s="135" t="s">
        <v>359</v>
      </c>
      <c r="E324" s="133" t="s">
        <v>296</v>
      </c>
      <c r="F324" s="133" t="s">
        <v>123</v>
      </c>
      <c r="G324" s="133" t="s">
        <v>297</v>
      </c>
      <c r="H324" s="133" t="s">
        <v>123</v>
      </c>
      <c r="I324" s="133" t="s">
        <v>297</v>
      </c>
      <c r="J324" s="133" t="s">
        <v>297</v>
      </c>
      <c r="K324" s="133" t="s">
        <v>297</v>
      </c>
      <c r="L324" s="133" t="s">
        <v>297</v>
      </c>
      <c r="M324" s="133" t="s">
        <v>297</v>
      </c>
      <c r="N324" s="133" t="s">
        <v>297</v>
      </c>
      <c r="O324" s="133" t="s">
        <v>297</v>
      </c>
      <c r="P324" s="133"/>
      <c r="Q324" s="48"/>
    </row>
    <row r="325" spans="1:17" x14ac:dyDescent="0.25">
      <c r="A325" s="137"/>
      <c r="B325" s="137"/>
      <c r="C325" s="137"/>
      <c r="D325" s="136"/>
      <c r="E325" s="134"/>
      <c r="F325" s="134"/>
      <c r="G325" s="134"/>
      <c r="H325" s="134"/>
      <c r="I325" s="134"/>
      <c r="J325" s="134"/>
      <c r="K325" s="134"/>
      <c r="L325" s="134"/>
      <c r="M325" s="134"/>
      <c r="N325" s="134"/>
      <c r="O325" s="134"/>
      <c r="P325" s="134"/>
      <c r="Q325" s="48"/>
    </row>
    <row r="326" spans="1:17" x14ac:dyDescent="0.25">
      <c r="A326" s="137"/>
      <c r="B326" s="137"/>
      <c r="C326" s="137"/>
      <c r="D326" s="135" t="s">
        <v>901</v>
      </c>
      <c r="E326" s="133" t="s">
        <v>296</v>
      </c>
      <c r="F326" s="133" t="s">
        <v>123</v>
      </c>
      <c r="G326" s="133" t="s">
        <v>297</v>
      </c>
      <c r="H326" s="133" t="s">
        <v>123</v>
      </c>
      <c r="I326" s="133" t="s">
        <v>297</v>
      </c>
      <c r="J326" s="133" t="s">
        <v>297</v>
      </c>
      <c r="K326" s="133" t="s">
        <v>297</v>
      </c>
      <c r="L326" s="133" t="s">
        <v>297</v>
      </c>
      <c r="M326" s="133" t="s">
        <v>297</v>
      </c>
      <c r="N326" s="133" t="s">
        <v>297</v>
      </c>
      <c r="O326" s="133" t="s">
        <v>297</v>
      </c>
      <c r="P326" s="133"/>
      <c r="Q326" s="48"/>
    </row>
    <row r="327" spans="1:17" x14ac:dyDescent="0.25">
      <c r="A327" s="137"/>
      <c r="B327" s="137"/>
      <c r="C327" s="134"/>
      <c r="D327" s="136"/>
      <c r="E327" s="134"/>
      <c r="F327" s="134"/>
      <c r="G327" s="134"/>
      <c r="H327" s="134"/>
      <c r="I327" s="134"/>
      <c r="J327" s="134"/>
      <c r="K327" s="134"/>
      <c r="L327" s="134"/>
      <c r="M327" s="134"/>
      <c r="N327" s="134"/>
      <c r="O327" s="134"/>
      <c r="P327" s="134"/>
      <c r="Q327" s="48"/>
    </row>
    <row r="328" spans="1:17" x14ac:dyDescent="0.25">
      <c r="A328" s="137"/>
      <c r="B328" s="137"/>
      <c r="C328" s="133" t="s">
        <v>302</v>
      </c>
      <c r="D328" s="135" t="s">
        <v>359</v>
      </c>
      <c r="E328" s="133" t="s">
        <v>296</v>
      </c>
      <c r="F328" s="133" t="s">
        <v>123</v>
      </c>
      <c r="G328" s="133" t="s">
        <v>123</v>
      </c>
      <c r="H328" s="133" t="s">
        <v>297</v>
      </c>
      <c r="I328" s="133" t="s">
        <v>123</v>
      </c>
      <c r="J328" s="133" t="s">
        <v>123</v>
      </c>
      <c r="K328" s="133" t="s">
        <v>123</v>
      </c>
      <c r="L328" s="133" t="s">
        <v>123</v>
      </c>
      <c r="M328" s="133" t="s">
        <v>123</v>
      </c>
      <c r="N328" s="133" t="s">
        <v>123</v>
      </c>
      <c r="O328" s="133" t="s">
        <v>123</v>
      </c>
      <c r="P328" s="133"/>
      <c r="Q328" s="48"/>
    </row>
    <row r="329" spans="1:17" x14ac:dyDescent="0.25">
      <c r="A329" s="137"/>
      <c r="B329" s="137"/>
      <c r="C329" s="137"/>
      <c r="D329" s="136"/>
      <c r="E329" s="134"/>
      <c r="F329" s="134"/>
      <c r="G329" s="134"/>
      <c r="H329" s="134"/>
      <c r="I329" s="134"/>
      <c r="J329" s="134"/>
      <c r="K329" s="134"/>
      <c r="L329" s="134"/>
      <c r="M329" s="134"/>
      <c r="N329" s="134"/>
      <c r="O329" s="134"/>
      <c r="P329" s="134"/>
      <c r="Q329" s="48"/>
    </row>
    <row r="330" spans="1:17" x14ac:dyDescent="0.25">
      <c r="A330" s="137"/>
      <c r="B330" s="163" t="s">
        <v>83</v>
      </c>
      <c r="C330" s="133" t="s">
        <v>298</v>
      </c>
      <c r="D330" s="135" t="s">
        <v>360</v>
      </c>
      <c r="E330" s="133" t="s">
        <v>296</v>
      </c>
      <c r="F330" s="133" t="s">
        <v>123</v>
      </c>
      <c r="G330" s="133" t="s">
        <v>297</v>
      </c>
      <c r="H330" s="133" t="s">
        <v>123</v>
      </c>
      <c r="I330" s="133" t="s">
        <v>297</v>
      </c>
      <c r="J330" s="133" t="s">
        <v>297</v>
      </c>
      <c r="K330" s="133" t="s">
        <v>297</v>
      </c>
      <c r="L330" s="133" t="s">
        <v>297</v>
      </c>
      <c r="M330" s="133" t="s">
        <v>297</v>
      </c>
      <c r="N330" s="133" t="s">
        <v>297</v>
      </c>
      <c r="O330" s="133" t="s">
        <v>297</v>
      </c>
      <c r="P330" s="133"/>
      <c r="Q330" s="48"/>
    </row>
    <row r="331" spans="1:17" x14ac:dyDescent="0.25">
      <c r="A331" s="137"/>
      <c r="B331" s="137"/>
      <c r="C331" s="134"/>
      <c r="D331" s="136"/>
      <c r="E331" s="134"/>
      <c r="F331" s="134"/>
      <c r="G331" s="134"/>
      <c r="H331" s="134"/>
      <c r="I331" s="134"/>
      <c r="J331" s="134"/>
      <c r="K331" s="134"/>
      <c r="L331" s="134"/>
      <c r="M331" s="134"/>
      <c r="N331" s="134"/>
      <c r="O331" s="134"/>
      <c r="P331" s="134"/>
      <c r="Q331" s="48"/>
    </row>
    <row r="332" spans="1:17" x14ac:dyDescent="0.25">
      <c r="A332" s="137"/>
      <c r="B332" s="137"/>
      <c r="C332" s="133" t="s">
        <v>302</v>
      </c>
      <c r="D332" s="135" t="s">
        <v>360</v>
      </c>
      <c r="E332" s="133" t="s">
        <v>296</v>
      </c>
      <c r="F332" s="133" t="s">
        <v>123</v>
      </c>
      <c r="G332" s="133" t="s">
        <v>123</v>
      </c>
      <c r="H332" s="133" t="s">
        <v>297</v>
      </c>
      <c r="I332" s="133" t="s">
        <v>123</v>
      </c>
      <c r="J332" s="133" t="s">
        <v>123</v>
      </c>
      <c r="K332" s="133" t="s">
        <v>123</v>
      </c>
      <c r="L332" s="133" t="s">
        <v>123</v>
      </c>
      <c r="M332" s="133" t="s">
        <v>123</v>
      </c>
      <c r="N332" s="133" t="s">
        <v>123</v>
      </c>
      <c r="O332" s="133" t="s">
        <v>123</v>
      </c>
      <c r="P332" s="133"/>
      <c r="Q332" s="48"/>
    </row>
    <row r="333" spans="1:17" x14ac:dyDescent="0.25">
      <c r="A333" s="137"/>
      <c r="B333" s="134"/>
      <c r="C333" s="137"/>
      <c r="D333" s="136"/>
      <c r="E333" s="134"/>
      <c r="F333" s="134"/>
      <c r="G333" s="134"/>
      <c r="H333" s="134"/>
      <c r="I333" s="134"/>
      <c r="J333" s="134"/>
      <c r="K333" s="134"/>
      <c r="L333" s="134"/>
      <c r="M333" s="134"/>
      <c r="N333" s="134"/>
      <c r="O333" s="134"/>
      <c r="P333" s="134"/>
      <c r="Q333" s="48"/>
    </row>
    <row r="334" spans="1:17" x14ac:dyDescent="0.25">
      <c r="A334" s="137"/>
      <c r="B334" s="137" t="s">
        <v>84</v>
      </c>
      <c r="C334" s="133" t="s">
        <v>298</v>
      </c>
      <c r="D334" s="135" t="s">
        <v>902</v>
      </c>
      <c r="E334" s="133" t="s">
        <v>296</v>
      </c>
      <c r="F334" s="133" t="s">
        <v>123</v>
      </c>
      <c r="G334" s="133" t="s">
        <v>297</v>
      </c>
      <c r="H334" s="133" t="s">
        <v>123</v>
      </c>
      <c r="I334" s="133" t="s">
        <v>297</v>
      </c>
      <c r="J334" s="133" t="s">
        <v>297</v>
      </c>
      <c r="K334" s="133" t="s">
        <v>297</v>
      </c>
      <c r="L334" s="133" t="s">
        <v>297</v>
      </c>
      <c r="M334" s="133" t="s">
        <v>297</v>
      </c>
      <c r="N334" s="133" t="s">
        <v>297</v>
      </c>
      <c r="O334" s="133" t="s">
        <v>297</v>
      </c>
      <c r="P334" s="133"/>
      <c r="Q334" s="48"/>
    </row>
    <row r="335" spans="1:17" x14ac:dyDescent="0.25">
      <c r="A335" s="137"/>
      <c r="B335" s="137"/>
      <c r="C335" s="134"/>
      <c r="D335" s="136"/>
      <c r="E335" s="134"/>
      <c r="F335" s="134"/>
      <c r="G335" s="134"/>
      <c r="H335" s="134"/>
      <c r="I335" s="134"/>
      <c r="J335" s="134"/>
      <c r="K335" s="134"/>
      <c r="L335" s="134"/>
      <c r="M335" s="134"/>
      <c r="N335" s="134"/>
      <c r="O335" s="134"/>
      <c r="P335" s="134"/>
      <c r="Q335" s="48"/>
    </row>
    <row r="336" spans="1:17" x14ac:dyDescent="0.25">
      <c r="A336" s="137"/>
      <c r="B336" s="137"/>
      <c r="C336" s="133" t="s">
        <v>302</v>
      </c>
      <c r="D336" s="135" t="s">
        <v>522</v>
      </c>
      <c r="E336" s="133"/>
      <c r="F336" s="133"/>
      <c r="G336" s="133"/>
      <c r="H336" s="133"/>
      <c r="I336" s="133"/>
      <c r="J336" s="133"/>
      <c r="K336" s="133"/>
      <c r="L336" s="133"/>
      <c r="M336" s="133"/>
      <c r="N336" s="133"/>
      <c r="O336" s="133"/>
      <c r="P336" s="133"/>
      <c r="Q336" s="48"/>
    </row>
    <row r="337" spans="1:17" x14ac:dyDescent="0.25">
      <c r="A337" s="137"/>
      <c r="B337" s="134"/>
      <c r="C337" s="134"/>
      <c r="D337" s="136"/>
      <c r="E337" s="134"/>
      <c r="F337" s="134"/>
      <c r="G337" s="134"/>
      <c r="H337" s="134"/>
      <c r="I337" s="134"/>
      <c r="J337" s="134"/>
      <c r="K337" s="134"/>
      <c r="L337" s="134"/>
      <c r="M337" s="134"/>
      <c r="N337" s="134"/>
      <c r="O337" s="134"/>
      <c r="P337" s="134"/>
      <c r="Q337" s="48"/>
    </row>
    <row r="338" spans="1:17" x14ac:dyDescent="0.25">
      <c r="A338" s="137"/>
      <c r="B338" s="155" t="s">
        <v>85</v>
      </c>
      <c r="C338" s="139" t="s">
        <v>298</v>
      </c>
      <c r="D338" s="42" t="s">
        <v>829</v>
      </c>
      <c r="E338" s="40" t="s">
        <v>296</v>
      </c>
      <c r="F338" s="40" t="s">
        <v>123</v>
      </c>
      <c r="G338" s="40" t="s">
        <v>297</v>
      </c>
      <c r="H338" s="40" t="s">
        <v>123</v>
      </c>
      <c r="I338" s="40" t="s">
        <v>297</v>
      </c>
      <c r="J338" s="40" t="s">
        <v>297</v>
      </c>
      <c r="K338" s="40" t="s">
        <v>297</v>
      </c>
      <c r="L338" s="40" t="s">
        <v>297</v>
      </c>
      <c r="M338" s="40" t="s">
        <v>297</v>
      </c>
      <c r="N338" s="40" t="s">
        <v>297</v>
      </c>
      <c r="O338" s="40" t="s">
        <v>297</v>
      </c>
      <c r="P338" s="40"/>
      <c r="Q338" s="48"/>
    </row>
    <row r="339" spans="1:17" x14ac:dyDescent="0.25">
      <c r="A339" s="137"/>
      <c r="B339" s="155"/>
      <c r="C339" s="164"/>
      <c r="D339" s="42" t="s">
        <v>830</v>
      </c>
      <c r="E339" s="40" t="s">
        <v>296</v>
      </c>
      <c r="F339" s="40" t="s">
        <v>123</v>
      </c>
      <c r="G339" s="40" t="s">
        <v>297</v>
      </c>
      <c r="H339" s="40" t="s">
        <v>123</v>
      </c>
      <c r="I339" s="40" t="s">
        <v>297</v>
      </c>
      <c r="J339" s="40" t="s">
        <v>297</v>
      </c>
      <c r="K339" s="40" t="s">
        <v>297</v>
      </c>
      <c r="L339" s="40" t="s">
        <v>297</v>
      </c>
      <c r="M339" s="40" t="s">
        <v>297</v>
      </c>
      <c r="N339" s="40" t="s">
        <v>297</v>
      </c>
      <c r="O339" s="40" t="s">
        <v>297</v>
      </c>
      <c r="P339" s="40"/>
      <c r="Q339" s="48"/>
    </row>
    <row r="340" spans="1:17" x14ac:dyDescent="0.25">
      <c r="A340" s="137"/>
      <c r="B340" s="155"/>
      <c r="C340" s="164"/>
      <c r="D340" s="42" t="s">
        <v>831</v>
      </c>
      <c r="E340" s="40" t="s">
        <v>296</v>
      </c>
      <c r="F340" s="40" t="s">
        <v>123</v>
      </c>
      <c r="G340" s="40" t="s">
        <v>297</v>
      </c>
      <c r="H340" s="40" t="s">
        <v>123</v>
      </c>
      <c r="I340" s="40" t="s">
        <v>297</v>
      </c>
      <c r="J340" s="40" t="s">
        <v>297</v>
      </c>
      <c r="K340" s="40" t="s">
        <v>297</v>
      </c>
      <c r="L340" s="40" t="s">
        <v>297</v>
      </c>
      <c r="M340" s="40" t="s">
        <v>297</v>
      </c>
      <c r="N340" s="40" t="s">
        <v>297</v>
      </c>
      <c r="O340" s="40" t="s">
        <v>297</v>
      </c>
      <c r="P340" s="40"/>
      <c r="Q340" s="48"/>
    </row>
    <row r="341" spans="1:17" x14ac:dyDescent="0.25">
      <c r="A341" s="137"/>
      <c r="B341" s="155"/>
      <c r="C341" s="164"/>
      <c r="D341" s="42" t="s">
        <v>832</v>
      </c>
      <c r="E341" s="40" t="s">
        <v>296</v>
      </c>
      <c r="F341" s="40" t="s">
        <v>123</v>
      </c>
      <c r="G341" s="40" t="s">
        <v>297</v>
      </c>
      <c r="H341" s="40" t="s">
        <v>123</v>
      </c>
      <c r="I341" s="40" t="s">
        <v>297</v>
      </c>
      <c r="J341" s="40" t="s">
        <v>297</v>
      </c>
      <c r="K341" s="40" t="s">
        <v>297</v>
      </c>
      <c r="L341" s="40" t="s">
        <v>297</v>
      </c>
      <c r="M341" s="40" t="s">
        <v>297</v>
      </c>
      <c r="N341" s="40" t="s">
        <v>297</v>
      </c>
      <c r="O341" s="40" t="s">
        <v>297</v>
      </c>
      <c r="P341" s="40"/>
      <c r="Q341" s="48"/>
    </row>
    <row r="342" spans="1:17" x14ac:dyDescent="0.25">
      <c r="A342" s="137"/>
      <c r="B342" s="155"/>
      <c r="C342" s="164"/>
      <c r="D342" s="42" t="s">
        <v>834</v>
      </c>
      <c r="E342" s="40" t="s">
        <v>296</v>
      </c>
      <c r="F342" s="40" t="s">
        <v>123</v>
      </c>
      <c r="G342" s="40" t="s">
        <v>297</v>
      </c>
      <c r="H342" s="40" t="s">
        <v>123</v>
      </c>
      <c r="I342" s="40" t="s">
        <v>297</v>
      </c>
      <c r="J342" s="40" t="s">
        <v>297</v>
      </c>
      <c r="K342" s="40" t="s">
        <v>297</v>
      </c>
      <c r="L342" s="40" t="s">
        <v>297</v>
      </c>
      <c r="M342" s="40" t="s">
        <v>297</v>
      </c>
      <c r="N342" s="40" t="s">
        <v>297</v>
      </c>
      <c r="O342" s="40" t="s">
        <v>297</v>
      </c>
      <c r="P342" s="40"/>
      <c r="Q342" s="48"/>
    </row>
    <row r="343" spans="1:17" ht="15" customHeight="1" x14ac:dyDescent="0.25">
      <c r="A343" s="137"/>
      <c r="B343" s="155"/>
      <c r="C343" s="164"/>
      <c r="D343" s="42" t="s">
        <v>833</v>
      </c>
      <c r="E343" s="40" t="s">
        <v>306</v>
      </c>
      <c r="F343" s="40"/>
      <c r="G343" s="40"/>
      <c r="H343" s="40"/>
      <c r="I343" s="40"/>
      <c r="J343" s="40"/>
      <c r="K343" s="40"/>
      <c r="L343" s="40"/>
      <c r="M343" s="40"/>
      <c r="N343" s="40"/>
      <c r="O343" s="40"/>
      <c r="P343" s="40"/>
      <c r="Q343" s="48"/>
    </row>
    <row r="344" spans="1:17" x14ac:dyDescent="0.25">
      <c r="A344" s="137"/>
      <c r="B344" s="155"/>
      <c r="C344" s="164"/>
      <c r="D344" s="42" t="s">
        <v>835</v>
      </c>
      <c r="E344" s="40" t="s">
        <v>306</v>
      </c>
      <c r="F344" s="40"/>
      <c r="G344" s="40"/>
      <c r="H344" s="40"/>
      <c r="I344" s="40"/>
      <c r="J344" s="40"/>
      <c r="K344" s="40"/>
      <c r="L344" s="40"/>
      <c r="M344" s="40"/>
      <c r="N344" s="40"/>
      <c r="O344" s="40"/>
      <c r="P344" s="40"/>
      <c r="Q344" s="48"/>
    </row>
    <row r="345" spans="1:17" x14ac:dyDescent="0.25">
      <c r="A345" s="137"/>
      <c r="B345" s="155"/>
      <c r="C345" s="164"/>
      <c r="D345" s="42" t="s">
        <v>836</v>
      </c>
      <c r="E345" s="40" t="s">
        <v>306</v>
      </c>
      <c r="F345" s="40"/>
      <c r="G345" s="40"/>
      <c r="H345" s="40"/>
      <c r="I345" s="40"/>
      <c r="J345" s="40"/>
      <c r="K345" s="40"/>
      <c r="L345" s="40"/>
      <c r="M345" s="40"/>
      <c r="N345" s="40"/>
      <c r="O345" s="40"/>
      <c r="P345" s="40"/>
      <c r="Q345" s="48"/>
    </row>
    <row r="346" spans="1:17" x14ac:dyDescent="0.25">
      <c r="A346" s="137"/>
      <c r="B346" s="155"/>
      <c r="C346" s="164"/>
      <c r="D346" s="42" t="s">
        <v>837</v>
      </c>
      <c r="E346" s="40" t="s">
        <v>306</v>
      </c>
      <c r="F346" s="40"/>
      <c r="G346" s="40"/>
      <c r="H346" s="40"/>
      <c r="I346" s="40"/>
      <c r="J346" s="40"/>
      <c r="K346" s="40"/>
      <c r="L346" s="40"/>
      <c r="M346" s="40"/>
      <c r="N346" s="40"/>
      <c r="O346" s="40"/>
      <c r="P346" s="40"/>
      <c r="Q346" s="48"/>
    </row>
    <row r="347" spans="1:17" x14ac:dyDescent="0.25">
      <c r="A347" s="137"/>
      <c r="B347" s="155"/>
      <c r="C347" s="164"/>
      <c r="D347" s="42" t="s">
        <v>838</v>
      </c>
      <c r="E347" s="40" t="s">
        <v>306</v>
      </c>
      <c r="F347" s="40"/>
      <c r="G347" s="40"/>
      <c r="H347" s="40"/>
      <c r="I347" s="40"/>
      <c r="J347" s="40"/>
      <c r="K347" s="40"/>
      <c r="L347" s="40"/>
      <c r="M347" s="40"/>
      <c r="N347" s="40"/>
      <c r="O347" s="40"/>
      <c r="P347" s="40"/>
      <c r="Q347" s="48"/>
    </row>
    <row r="348" spans="1:17" ht="15" customHeight="1" x14ac:dyDescent="0.25">
      <c r="A348" s="137"/>
      <c r="B348" s="155"/>
      <c r="C348" s="140"/>
      <c r="D348" s="42" t="s">
        <v>839</v>
      </c>
      <c r="E348" s="40" t="s">
        <v>306</v>
      </c>
      <c r="F348" s="40"/>
      <c r="G348" s="40"/>
      <c r="H348" s="40"/>
      <c r="I348" s="40"/>
      <c r="J348" s="40"/>
      <c r="K348" s="40"/>
      <c r="L348" s="40"/>
      <c r="M348" s="40"/>
      <c r="N348" s="40"/>
      <c r="O348" s="40"/>
      <c r="P348" s="40"/>
      <c r="Q348" s="48"/>
    </row>
    <row r="349" spans="1:17" x14ac:dyDescent="0.25">
      <c r="A349" s="137"/>
      <c r="B349" s="137"/>
      <c r="C349" s="137" t="s">
        <v>302</v>
      </c>
      <c r="D349" s="154" t="s">
        <v>522</v>
      </c>
      <c r="E349" s="137"/>
      <c r="F349" s="137"/>
      <c r="G349" s="137"/>
      <c r="H349" s="137"/>
      <c r="I349" s="137"/>
      <c r="J349" s="137"/>
      <c r="K349" s="137"/>
      <c r="L349" s="137"/>
      <c r="M349" s="137"/>
      <c r="N349" s="137"/>
      <c r="O349" s="137"/>
      <c r="P349" s="137"/>
      <c r="Q349" s="48"/>
    </row>
    <row r="350" spans="1:17" x14ac:dyDescent="0.25">
      <c r="A350" s="137"/>
      <c r="B350" s="134"/>
      <c r="C350" s="134"/>
      <c r="D350" s="136"/>
      <c r="E350" s="134"/>
      <c r="F350" s="134"/>
      <c r="G350" s="134"/>
      <c r="H350" s="134"/>
      <c r="I350" s="134"/>
      <c r="J350" s="134"/>
      <c r="K350" s="134"/>
      <c r="L350" s="134"/>
      <c r="M350" s="134"/>
      <c r="N350" s="134"/>
      <c r="O350" s="134"/>
      <c r="P350" s="134"/>
      <c r="Q350" s="48"/>
    </row>
    <row r="351" spans="1:17" x14ac:dyDescent="0.25">
      <c r="A351" s="137"/>
      <c r="B351" s="137" t="s">
        <v>86</v>
      </c>
      <c r="C351" s="133" t="s">
        <v>298</v>
      </c>
      <c r="D351" s="135" t="s">
        <v>905</v>
      </c>
      <c r="E351" s="133" t="s">
        <v>296</v>
      </c>
      <c r="F351" s="133" t="s">
        <v>123</v>
      </c>
      <c r="G351" s="133" t="s">
        <v>297</v>
      </c>
      <c r="H351" s="133" t="s">
        <v>123</v>
      </c>
      <c r="I351" s="133" t="s">
        <v>297</v>
      </c>
      <c r="J351" s="133" t="s">
        <v>297</v>
      </c>
      <c r="K351" s="133" t="s">
        <v>297</v>
      </c>
      <c r="L351" s="133" t="s">
        <v>297</v>
      </c>
      <c r="M351" s="133" t="s">
        <v>297</v>
      </c>
      <c r="N351" s="133" t="s">
        <v>297</v>
      </c>
      <c r="O351" s="133" t="s">
        <v>297</v>
      </c>
      <c r="P351" s="133"/>
      <c r="Q351" s="48"/>
    </row>
    <row r="352" spans="1:17" x14ac:dyDescent="0.25">
      <c r="A352" s="137"/>
      <c r="B352" s="137"/>
      <c r="C352" s="137"/>
      <c r="D352" s="136"/>
      <c r="E352" s="134"/>
      <c r="F352" s="134"/>
      <c r="G352" s="134"/>
      <c r="H352" s="134"/>
      <c r="I352" s="134"/>
      <c r="J352" s="134"/>
      <c r="K352" s="134"/>
      <c r="L352" s="134"/>
      <c r="M352" s="134"/>
      <c r="N352" s="134"/>
      <c r="O352" s="134"/>
      <c r="P352" s="134"/>
      <c r="Q352" s="48"/>
    </row>
    <row r="353" spans="1:17" x14ac:dyDescent="0.25">
      <c r="A353" s="137"/>
      <c r="B353" s="137"/>
      <c r="C353" s="137"/>
      <c r="D353" s="135" t="s">
        <v>361</v>
      </c>
      <c r="E353" s="133" t="s">
        <v>296</v>
      </c>
      <c r="F353" s="133" t="s">
        <v>123</v>
      </c>
      <c r="G353" s="133" t="s">
        <v>297</v>
      </c>
      <c r="H353" s="133" t="s">
        <v>123</v>
      </c>
      <c r="I353" s="133" t="s">
        <v>297</v>
      </c>
      <c r="J353" s="133" t="s">
        <v>297</v>
      </c>
      <c r="K353" s="133" t="s">
        <v>297</v>
      </c>
      <c r="L353" s="133" t="s">
        <v>297</v>
      </c>
      <c r="M353" s="133" t="s">
        <v>297</v>
      </c>
      <c r="N353" s="133" t="s">
        <v>297</v>
      </c>
      <c r="O353" s="133" t="s">
        <v>297</v>
      </c>
      <c r="P353" s="133"/>
      <c r="Q353" s="48"/>
    </row>
    <row r="354" spans="1:17" x14ac:dyDescent="0.25">
      <c r="A354" s="137"/>
      <c r="B354" s="137"/>
      <c r="C354" s="137"/>
      <c r="D354" s="136"/>
      <c r="E354" s="134"/>
      <c r="F354" s="134"/>
      <c r="G354" s="134"/>
      <c r="H354" s="134"/>
      <c r="I354" s="134"/>
      <c r="J354" s="134"/>
      <c r="K354" s="134"/>
      <c r="L354" s="134"/>
      <c r="M354" s="134"/>
      <c r="N354" s="134"/>
      <c r="O354" s="134"/>
      <c r="P354" s="134"/>
      <c r="Q354" s="48"/>
    </row>
    <row r="355" spans="1:17" x14ac:dyDescent="0.25">
      <c r="A355" s="137"/>
      <c r="B355" s="137"/>
      <c r="C355" s="137"/>
      <c r="D355" s="135" t="s">
        <v>904</v>
      </c>
      <c r="E355" s="133" t="s">
        <v>296</v>
      </c>
      <c r="F355" s="133" t="s">
        <v>123</v>
      </c>
      <c r="G355" s="133" t="s">
        <v>297</v>
      </c>
      <c r="H355" s="133" t="s">
        <v>123</v>
      </c>
      <c r="I355" s="133" t="s">
        <v>297</v>
      </c>
      <c r="J355" s="133" t="s">
        <v>297</v>
      </c>
      <c r="K355" s="133" t="s">
        <v>297</v>
      </c>
      <c r="L355" s="133" t="s">
        <v>297</v>
      </c>
      <c r="M355" s="133" t="s">
        <v>297</v>
      </c>
      <c r="N355" s="133" t="s">
        <v>297</v>
      </c>
      <c r="O355" s="133" t="s">
        <v>297</v>
      </c>
      <c r="P355" s="133"/>
      <c r="Q355" s="48"/>
    </row>
    <row r="356" spans="1:17" x14ac:dyDescent="0.25">
      <c r="A356" s="137"/>
      <c r="B356" s="137"/>
      <c r="C356" s="134"/>
      <c r="D356" s="136"/>
      <c r="E356" s="134"/>
      <c r="F356" s="134"/>
      <c r="G356" s="134"/>
      <c r="H356" s="134"/>
      <c r="I356" s="134"/>
      <c r="J356" s="134"/>
      <c r="K356" s="134"/>
      <c r="L356" s="134"/>
      <c r="M356" s="134"/>
      <c r="N356" s="134"/>
      <c r="O356" s="134"/>
      <c r="P356" s="134"/>
      <c r="Q356" s="48"/>
    </row>
    <row r="357" spans="1:17" x14ac:dyDescent="0.25">
      <c r="A357" s="137"/>
      <c r="B357" s="137"/>
      <c r="C357" s="133" t="s">
        <v>302</v>
      </c>
      <c r="D357" s="135" t="s">
        <v>903</v>
      </c>
      <c r="E357" s="133" t="s">
        <v>296</v>
      </c>
      <c r="F357" s="133" t="s">
        <v>123</v>
      </c>
      <c r="G357" s="133" t="s">
        <v>123</v>
      </c>
      <c r="H357" s="133" t="s">
        <v>297</v>
      </c>
      <c r="I357" s="133" t="s">
        <v>123</v>
      </c>
      <c r="J357" s="133" t="s">
        <v>123</v>
      </c>
      <c r="K357" s="133" t="s">
        <v>123</v>
      </c>
      <c r="L357" s="133" t="s">
        <v>123</v>
      </c>
      <c r="M357" s="133" t="s">
        <v>123</v>
      </c>
      <c r="N357" s="133" t="s">
        <v>123</v>
      </c>
      <c r="O357" s="133" t="s">
        <v>123</v>
      </c>
      <c r="P357" s="133"/>
      <c r="Q357" s="48"/>
    </row>
    <row r="358" spans="1:17" x14ac:dyDescent="0.25">
      <c r="A358" s="134"/>
      <c r="B358" s="134"/>
      <c r="C358" s="134"/>
      <c r="D358" s="136"/>
      <c r="E358" s="134"/>
      <c r="F358" s="134"/>
      <c r="G358" s="134"/>
      <c r="H358" s="134"/>
      <c r="I358" s="134"/>
      <c r="J358" s="134"/>
      <c r="K358" s="134"/>
      <c r="L358" s="134"/>
      <c r="M358" s="134"/>
      <c r="N358" s="134"/>
      <c r="O358" s="134"/>
      <c r="P358" s="134"/>
      <c r="Q358" s="48"/>
    </row>
    <row r="359" spans="1:17" x14ac:dyDescent="0.25">
      <c r="A359" s="141" t="s">
        <v>1</v>
      </c>
      <c r="B359" s="141"/>
      <c r="C359" s="141"/>
      <c r="D359" s="141"/>
      <c r="E359" s="141"/>
      <c r="F359" s="141"/>
      <c r="G359" s="141"/>
      <c r="H359" s="141"/>
      <c r="I359" s="141"/>
      <c r="J359" s="141"/>
      <c r="K359" s="141"/>
      <c r="L359" s="141"/>
      <c r="M359" s="141"/>
      <c r="N359" s="141"/>
      <c r="O359" s="141"/>
      <c r="P359" s="141"/>
      <c r="Q359" s="141"/>
    </row>
    <row r="360" spans="1:17" x14ac:dyDescent="0.25">
      <c r="A360" s="141" t="s">
        <v>1</v>
      </c>
      <c r="B360" s="141"/>
      <c r="C360" s="141"/>
      <c r="D360" s="141"/>
      <c r="E360" s="141"/>
      <c r="F360" s="141"/>
      <c r="G360" s="141"/>
      <c r="H360" s="141"/>
      <c r="I360" s="141"/>
      <c r="J360" s="141"/>
      <c r="K360" s="141"/>
      <c r="L360" s="141"/>
      <c r="M360" s="141"/>
      <c r="N360" s="141"/>
      <c r="O360" s="141"/>
      <c r="P360" s="141"/>
      <c r="Q360" s="141"/>
    </row>
  </sheetData>
  <autoFilter ref="A11:Q360"/>
  <mergeCells count="2351">
    <mergeCell ref="C116:C117"/>
    <mergeCell ref="E116:E117"/>
    <mergeCell ref="F116:F117"/>
    <mergeCell ref="G116:G117"/>
    <mergeCell ref="H116:H117"/>
    <mergeCell ref="I116:I117"/>
    <mergeCell ref="J116:J117"/>
    <mergeCell ref="K116:K117"/>
    <mergeCell ref="L116:L117"/>
    <mergeCell ref="M116:M117"/>
    <mergeCell ref="N116:N117"/>
    <mergeCell ref="O116:O117"/>
    <mergeCell ref="D116:D117"/>
    <mergeCell ref="J64:J65"/>
    <mergeCell ref="I64:I65"/>
    <mergeCell ref="H64:H65"/>
    <mergeCell ref="G64:G65"/>
    <mergeCell ref="F64:F65"/>
    <mergeCell ref="E64:E65"/>
    <mergeCell ref="D64:D65"/>
    <mergeCell ref="D108:D109"/>
    <mergeCell ref="E108:E109"/>
    <mergeCell ref="F108:F109"/>
    <mergeCell ref="G108:G109"/>
    <mergeCell ref="H108:H109"/>
    <mergeCell ref="I108:I109"/>
    <mergeCell ref="J108:J109"/>
    <mergeCell ref="K108:K109"/>
    <mergeCell ref="L108:L109"/>
    <mergeCell ref="M108:M109"/>
    <mergeCell ref="N108:N109"/>
    <mergeCell ref="O108:O109"/>
    <mergeCell ref="A359:Q359"/>
    <mergeCell ref="A360:Q360"/>
    <mergeCell ref="I353:I354"/>
    <mergeCell ref="J353:J354"/>
    <mergeCell ref="K353:K354"/>
    <mergeCell ref="L353:L354"/>
    <mergeCell ref="M353:M354"/>
    <mergeCell ref="N353:N354"/>
    <mergeCell ref="O353:O354"/>
    <mergeCell ref="P353:P354"/>
    <mergeCell ref="D355:D356"/>
    <mergeCell ref="E355:E356"/>
    <mergeCell ref="F355:F356"/>
    <mergeCell ref="G355:G356"/>
    <mergeCell ref="H355:H356"/>
    <mergeCell ref="I355:I356"/>
    <mergeCell ref="J355:J356"/>
    <mergeCell ref="K355:K356"/>
    <mergeCell ref="A304:A358"/>
    <mergeCell ref="B304:B309"/>
    <mergeCell ref="C357:C358"/>
    <mergeCell ref="B351:B358"/>
    <mergeCell ref="L351:L352"/>
    <mergeCell ref="M351:M352"/>
    <mergeCell ref="N351:N352"/>
    <mergeCell ref="O351:O352"/>
    <mergeCell ref="P351:P352"/>
    <mergeCell ref="D357:D358"/>
    <mergeCell ref="E357:E358"/>
    <mergeCell ref="F357:F358"/>
    <mergeCell ref="G357:G358"/>
    <mergeCell ref="H357:H358"/>
    <mergeCell ref="I357:I358"/>
    <mergeCell ref="J357:J358"/>
    <mergeCell ref="K357:K358"/>
    <mergeCell ref="L357:L358"/>
    <mergeCell ref="M357:M358"/>
    <mergeCell ref="N357:N358"/>
    <mergeCell ref="O357:O358"/>
    <mergeCell ref="P357:P358"/>
    <mergeCell ref="C351:C356"/>
    <mergeCell ref="D351:D352"/>
    <mergeCell ref="E351:E352"/>
    <mergeCell ref="F351:F352"/>
    <mergeCell ref="D353:D354"/>
    <mergeCell ref="E353:E354"/>
    <mergeCell ref="F353:F354"/>
    <mergeCell ref="G353:G354"/>
    <mergeCell ref="H353:H354"/>
    <mergeCell ref="L355:L356"/>
    <mergeCell ref="M355:M356"/>
    <mergeCell ref="N355:N356"/>
    <mergeCell ref="O355:O356"/>
    <mergeCell ref="P355:P356"/>
    <mergeCell ref="G351:G352"/>
    <mergeCell ref="H351:H352"/>
    <mergeCell ref="I351:I352"/>
    <mergeCell ref="J351:J352"/>
    <mergeCell ref="K351:K352"/>
    <mergeCell ref="M336:M337"/>
    <mergeCell ref="N336:N337"/>
    <mergeCell ref="O336:O337"/>
    <mergeCell ref="P336:P337"/>
    <mergeCell ref="B338:B350"/>
    <mergeCell ref="C349:C350"/>
    <mergeCell ref="D349:D350"/>
    <mergeCell ref="E349:E350"/>
    <mergeCell ref="F349:F350"/>
    <mergeCell ref="G349:G350"/>
    <mergeCell ref="H349:H350"/>
    <mergeCell ref="I349:I350"/>
    <mergeCell ref="J349:J350"/>
    <mergeCell ref="K349:K350"/>
    <mergeCell ref="L349:L350"/>
    <mergeCell ref="M349:M350"/>
    <mergeCell ref="N349:N350"/>
    <mergeCell ref="O349:O350"/>
    <mergeCell ref="P349:P350"/>
    <mergeCell ref="C338:C348"/>
    <mergeCell ref="J332:J333"/>
    <mergeCell ref="K332:K333"/>
    <mergeCell ref="L332:L333"/>
    <mergeCell ref="M332:M333"/>
    <mergeCell ref="N332:N333"/>
    <mergeCell ref="O332:O333"/>
    <mergeCell ref="P332:P333"/>
    <mergeCell ref="B334:B337"/>
    <mergeCell ref="C334:C335"/>
    <mergeCell ref="D334:D335"/>
    <mergeCell ref="E334:E335"/>
    <mergeCell ref="F334:F335"/>
    <mergeCell ref="G334:G335"/>
    <mergeCell ref="H334:H335"/>
    <mergeCell ref="I334:I335"/>
    <mergeCell ref="J334:J335"/>
    <mergeCell ref="K334:K335"/>
    <mergeCell ref="L334:L335"/>
    <mergeCell ref="M334:M335"/>
    <mergeCell ref="N334:N335"/>
    <mergeCell ref="O334:O335"/>
    <mergeCell ref="P334:P335"/>
    <mergeCell ref="C336:C337"/>
    <mergeCell ref="D336:D337"/>
    <mergeCell ref="E336:E337"/>
    <mergeCell ref="F336:F337"/>
    <mergeCell ref="G336:G337"/>
    <mergeCell ref="H336:H337"/>
    <mergeCell ref="I336:I337"/>
    <mergeCell ref="J336:J337"/>
    <mergeCell ref="K336:K337"/>
    <mergeCell ref="L336:L337"/>
    <mergeCell ref="F328:F329"/>
    <mergeCell ref="G328:G329"/>
    <mergeCell ref="H328:H329"/>
    <mergeCell ref="I328:I329"/>
    <mergeCell ref="J328:J329"/>
    <mergeCell ref="K328:K329"/>
    <mergeCell ref="L328:L329"/>
    <mergeCell ref="M328:M329"/>
    <mergeCell ref="N328:N329"/>
    <mergeCell ref="O328:O329"/>
    <mergeCell ref="P328:P329"/>
    <mergeCell ref="B330:B333"/>
    <mergeCell ref="C330:C331"/>
    <mergeCell ref="D330:D331"/>
    <mergeCell ref="E330:E331"/>
    <mergeCell ref="F330:F331"/>
    <mergeCell ref="G330:G331"/>
    <mergeCell ref="H330:H331"/>
    <mergeCell ref="I330:I331"/>
    <mergeCell ref="J330:J331"/>
    <mergeCell ref="K330:K331"/>
    <mergeCell ref="L330:L331"/>
    <mergeCell ref="M330:M331"/>
    <mergeCell ref="N330:N331"/>
    <mergeCell ref="O330:O331"/>
    <mergeCell ref="P330:P331"/>
    <mergeCell ref="C332:C333"/>
    <mergeCell ref="E332:E333"/>
    <mergeCell ref="F332:F333"/>
    <mergeCell ref="G332:G333"/>
    <mergeCell ref="H332:H333"/>
    <mergeCell ref="I332:I333"/>
    <mergeCell ref="B324:B329"/>
    <mergeCell ref="D332:D333"/>
    <mergeCell ref="C324:C327"/>
    <mergeCell ref="D324:D325"/>
    <mergeCell ref="E324:E325"/>
    <mergeCell ref="F324:F325"/>
    <mergeCell ref="G324:G325"/>
    <mergeCell ref="H324:H325"/>
    <mergeCell ref="I324:I325"/>
    <mergeCell ref="J324:J325"/>
    <mergeCell ref="K324:K325"/>
    <mergeCell ref="L324:L325"/>
    <mergeCell ref="M324:M325"/>
    <mergeCell ref="N324:N325"/>
    <mergeCell ref="O324:O325"/>
    <mergeCell ref="P324:P325"/>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C328:C329"/>
    <mergeCell ref="D328:D329"/>
    <mergeCell ref="E328:E329"/>
    <mergeCell ref="B320:B323"/>
    <mergeCell ref="C320:C321"/>
    <mergeCell ref="D320:D321"/>
    <mergeCell ref="E320:E321"/>
    <mergeCell ref="F320:F321"/>
    <mergeCell ref="G320:G321"/>
    <mergeCell ref="H320:H321"/>
    <mergeCell ref="I320:I321"/>
    <mergeCell ref="J320:J321"/>
    <mergeCell ref="K320:K321"/>
    <mergeCell ref="L320:L321"/>
    <mergeCell ref="M320:M321"/>
    <mergeCell ref="N320:N321"/>
    <mergeCell ref="O320:O321"/>
    <mergeCell ref="P320:P321"/>
    <mergeCell ref="C322:C323"/>
    <mergeCell ref="D322:D323"/>
    <mergeCell ref="E322:E323"/>
    <mergeCell ref="F322:F323"/>
    <mergeCell ref="G322:G323"/>
    <mergeCell ref="H322:H323"/>
    <mergeCell ref="I322:I323"/>
    <mergeCell ref="J322:J323"/>
    <mergeCell ref="K322:K323"/>
    <mergeCell ref="L322:L323"/>
    <mergeCell ref="M322:M323"/>
    <mergeCell ref="N322:N323"/>
    <mergeCell ref="O322:O323"/>
    <mergeCell ref="P322:P323"/>
    <mergeCell ref="D316:D317"/>
    <mergeCell ref="E316:E317"/>
    <mergeCell ref="F316:F317"/>
    <mergeCell ref="G316:G317"/>
    <mergeCell ref="H316:H317"/>
    <mergeCell ref="I316:I317"/>
    <mergeCell ref="J316:J317"/>
    <mergeCell ref="K316:K317"/>
    <mergeCell ref="L316:L317"/>
    <mergeCell ref="M316:M317"/>
    <mergeCell ref="N316:N317"/>
    <mergeCell ref="O316:O317"/>
    <mergeCell ref="P316:P317"/>
    <mergeCell ref="C318:C319"/>
    <mergeCell ref="D318:D319"/>
    <mergeCell ref="E318:E319"/>
    <mergeCell ref="F318:F319"/>
    <mergeCell ref="G318:G319"/>
    <mergeCell ref="H318:H319"/>
    <mergeCell ref="I318:I319"/>
    <mergeCell ref="J318:J319"/>
    <mergeCell ref="K318:K319"/>
    <mergeCell ref="L318:L319"/>
    <mergeCell ref="M318:M319"/>
    <mergeCell ref="N318:N319"/>
    <mergeCell ref="O318:O319"/>
    <mergeCell ref="P318:P319"/>
    <mergeCell ref="G312:G313"/>
    <mergeCell ref="H312:H313"/>
    <mergeCell ref="I312:I313"/>
    <mergeCell ref="J312:J313"/>
    <mergeCell ref="K312:K313"/>
    <mergeCell ref="L312:L313"/>
    <mergeCell ref="M312:M313"/>
    <mergeCell ref="N312:N313"/>
    <mergeCell ref="O312:O313"/>
    <mergeCell ref="P312:P313"/>
    <mergeCell ref="D314:D315"/>
    <mergeCell ref="E314:E315"/>
    <mergeCell ref="F314:F315"/>
    <mergeCell ref="G314:G315"/>
    <mergeCell ref="H314:H315"/>
    <mergeCell ref="I314:I315"/>
    <mergeCell ref="J314:J315"/>
    <mergeCell ref="K314:K315"/>
    <mergeCell ref="L314:L315"/>
    <mergeCell ref="M314:M315"/>
    <mergeCell ref="N314:N315"/>
    <mergeCell ref="O314:O315"/>
    <mergeCell ref="P314:P315"/>
    <mergeCell ref="C308:C309"/>
    <mergeCell ref="D308:D309"/>
    <mergeCell ref="E308:E309"/>
    <mergeCell ref="F308:F309"/>
    <mergeCell ref="G308:G309"/>
    <mergeCell ref="H308:H309"/>
    <mergeCell ref="I308:I309"/>
    <mergeCell ref="J308:J309"/>
    <mergeCell ref="K308:K309"/>
    <mergeCell ref="L308:L309"/>
    <mergeCell ref="M308:M309"/>
    <mergeCell ref="N308:N309"/>
    <mergeCell ref="O308:O309"/>
    <mergeCell ref="P308:P309"/>
    <mergeCell ref="B310:B319"/>
    <mergeCell ref="C310:C317"/>
    <mergeCell ref="D310:D311"/>
    <mergeCell ref="E310:E311"/>
    <mergeCell ref="F310:F311"/>
    <mergeCell ref="G310:G311"/>
    <mergeCell ref="H310:H311"/>
    <mergeCell ref="I310:I311"/>
    <mergeCell ref="J310:J311"/>
    <mergeCell ref="K310:K311"/>
    <mergeCell ref="L310:L311"/>
    <mergeCell ref="M310:M311"/>
    <mergeCell ref="N310:N311"/>
    <mergeCell ref="O310:O311"/>
    <mergeCell ref="P310:P311"/>
    <mergeCell ref="D312:D313"/>
    <mergeCell ref="E312:E313"/>
    <mergeCell ref="F312:F313"/>
    <mergeCell ref="O302:O303"/>
    <mergeCell ref="P302:P303"/>
    <mergeCell ref="C304:C307"/>
    <mergeCell ref="D304:D305"/>
    <mergeCell ref="E304:E305"/>
    <mergeCell ref="F304:F305"/>
    <mergeCell ref="G304:G305"/>
    <mergeCell ref="H304:H305"/>
    <mergeCell ref="I304:I305"/>
    <mergeCell ref="J304:J305"/>
    <mergeCell ref="K304:K305"/>
    <mergeCell ref="L304:L305"/>
    <mergeCell ref="M304:M305"/>
    <mergeCell ref="N304:N305"/>
    <mergeCell ref="O304:O305"/>
    <mergeCell ref="P304:P305"/>
    <mergeCell ref="D306:D307"/>
    <mergeCell ref="E306:E307"/>
    <mergeCell ref="F306:F307"/>
    <mergeCell ref="G306:G307"/>
    <mergeCell ref="H306:H307"/>
    <mergeCell ref="I306:I307"/>
    <mergeCell ref="J306:J307"/>
    <mergeCell ref="K306:K307"/>
    <mergeCell ref="L306:L307"/>
    <mergeCell ref="M306:M307"/>
    <mergeCell ref="N306:N307"/>
    <mergeCell ref="O306:O307"/>
    <mergeCell ref="P306:P307"/>
    <mergeCell ref="L298:L299"/>
    <mergeCell ref="M298:M299"/>
    <mergeCell ref="N298:N299"/>
    <mergeCell ref="O298:O299"/>
    <mergeCell ref="P298:P299"/>
    <mergeCell ref="B300:B303"/>
    <mergeCell ref="C300:C301"/>
    <mergeCell ref="D300:D301"/>
    <mergeCell ref="E300:E301"/>
    <mergeCell ref="F300:F301"/>
    <mergeCell ref="G300:G301"/>
    <mergeCell ref="H300:H301"/>
    <mergeCell ref="I300:I301"/>
    <mergeCell ref="J300:J301"/>
    <mergeCell ref="K300:K301"/>
    <mergeCell ref="L300:L301"/>
    <mergeCell ref="M300:M301"/>
    <mergeCell ref="N300:N301"/>
    <mergeCell ref="O300:O301"/>
    <mergeCell ref="P300:P301"/>
    <mergeCell ref="C302:C303"/>
    <mergeCell ref="D302:D303"/>
    <mergeCell ref="E302:E303"/>
    <mergeCell ref="F302:F303"/>
    <mergeCell ref="G302:G303"/>
    <mergeCell ref="H302:H303"/>
    <mergeCell ref="I302:I303"/>
    <mergeCell ref="J302:J303"/>
    <mergeCell ref="K302:K303"/>
    <mergeCell ref="L302:L303"/>
    <mergeCell ref="M302:M303"/>
    <mergeCell ref="N302:N303"/>
    <mergeCell ref="I294:I295"/>
    <mergeCell ref="J294:J295"/>
    <mergeCell ref="K294:K295"/>
    <mergeCell ref="L294:L295"/>
    <mergeCell ref="M294:M295"/>
    <mergeCell ref="N294:N295"/>
    <mergeCell ref="O294:O295"/>
    <mergeCell ref="P294:P295"/>
    <mergeCell ref="B296:B299"/>
    <mergeCell ref="C296:C297"/>
    <mergeCell ref="D296:D297"/>
    <mergeCell ref="E296:E297"/>
    <mergeCell ref="F296:F297"/>
    <mergeCell ref="G296:G297"/>
    <mergeCell ref="H296:H297"/>
    <mergeCell ref="I296:I297"/>
    <mergeCell ref="J296:J297"/>
    <mergeCell ref="K296:K297"/>
    <mergeCell ref="L296:L297"/>
    <mergeCell ref="M296:M297"/>
    <mergeCell ref="N296:N297"/>
    <mergeCell ref="O296:O297"/>
    <mergeCell ref="P296:P297"/>
    <mergeCell ref="C298:C299"/>
    <mergeCell ref="D298:D299"/>
    <mergeCell ref="E298:E299"/>
    <mergeCell ref="F298:F299"/>
    <mergeCell ref="G298:G299"/>
    <mergeCell ref="H298:H299"/>
    <mergeCell ref="I298:I299"/>
    <mergeCell ref="J298:J299"/>
    <mergeCell ref="K298:K299"/>
    <mergeCell ref="F290:F291"/>
    <mergeCell ref="G290:G291"/>
    <mergeCell ref="H290:H291"/>
    <mergeCell ref="I290:I291"/>
    <mergeCell ref="J290:J291"/>
    <mergeCell ref="K290:K291"/>
    <mergeCell ref="L290:L291"/>
    <mergeCell ref="M290:M291"/>
    <mergeCell ref="N290:N291"/>
    <mergeCell ref="O290:O291"/>
    <mergeCell ref="P290:P291"/>
    <mergeCell ref="B292:B295"/>
    <mergeCell ref="C292:C293"/>
    <mergeCell ref="D292:D293"/>
    <mergeCell ref="E292:E293"/>
    <mergeCell ref="F292:F293"/>
    <mergeCell ref="G292:G293"/>
    <mergeCell ref="H292:H293"/>
    <mergeCell ref="I292:I293"/>
    <mergeCell ref="J292:J293"/>
    <mergeCell ref="K292:K293"/>
    <mergeCell ref="L292:L293"/>
    <mergeCell ref="M292:M293"/>
    <mergeCell ref="N292:N293"/>
    <mergeCell ref="O292:O293"/>
    <mergeCell ref="P292:P293"/>
    <mergeCell ref="C294:C295"/>
    <mergeCell ref="D294:D295"/>
    <mergeCell ref="E294:E295"/>
    <mergeCell ref="F294:F295"/>
    <mergeCell ref="G294:G295"/>
    <mergeCell ref="H294:H295"/>
    <mergeCell ref="C286:C287"/>
    <mergeCell ref="D286:D287"/>
    <mergeCell ref="E286:E287"/>
    <mergeCell ref="F286:F287"/>
    <mergeCell ref="G286:G287"/>
    <mergeCell ref="H286:H287"/>
    <mergeCell ref="I286:I287"/>
    <mergeCell ref="J286:J287"/>
    <mergeCell ref="K286:K287"/>
    <mergeCell ref="L286:L287"/>
    <mergeCell ref="M286:M287"/>
    <mergeCell ref="N286:N287"/>
    <mergeCell ref="O286:O287"/>
    <mergeCell ref="P286:P287"/>
    <mergeCell ref="B288:B291"/>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C290:C291"/>
    <mergeCell ref="D290:D291"/>
    <mergeCell ref="E290:E291"/>
    <mergeCell ref="D282:D283"/>
    <mergeCell ref="E282:E283"/>
    <mergeCell ref="F282:F283"/>
    <mergeCell ref="G282:G283"/>
    <mergeCell ref="H282:H283"/>
    <mergeCell ref="I282:I283"/>
    <mergeCell ref="J282:J283"/>
    <mergeCell ref="K282:K283"/>
    <mergeCell ref="L282:L283"/>
    <mergeCell ref="M282:M283"/>
    <mergeCell ref="N282:N283"/>
    <mergeCell ref="O282:O283"/>
    <mergeCell ref="P282:P283"/>
    <mergeCell ref="D284:D285"/>
    <mergeCell ref="E284:E285"/>
    <mergeCell ref="F284:F285"/>
    <mergeCell ref="G284:G285"/>
    <mergeCell ref="H284:H285"/>
    <mergeCell ref="I284:I285"/>
    <mergeCell ref="J284:J285"/>
    <mergeCell ref="K284:K285"/>
    <mergeCell ref="L284:L285"/>
    <mergeCell ref="M284:M285"/>
    <mergeCell ref="N284:N285"/>
    <mergeCell ref="O284:O285"/>
    <mergeCell ref="P284:P285"/>
    <mergeCell ref="A278:A303"/>
    <mergeCell ref="B278:B281"/>
    <mergeCell ref="C278:C279"/>
    <mergeCell ref="D278:D279"/>
    <mergeCell ref="E278:E279"/>
    <mergeCell ref="F278:F279"/>
    <mergeCell ref="G278:G279"/>
    <mergeCell ref="H278:H279"/>
    <mergeCell ref="I278:I279"/>
    <mergeCell ref="J278:J279"/>
    <mergeCell ref="K278:K279"/>
    <mergeCell ref="L278:L279"/>
    <mergeCell ref="M278:M279"/>
    <mergeCell ref="N278:N279"/>
    <mergeCell ref="O278:O279"/>
    <mergeCell ref="P278:P279"/>
    <mergeCell ref="C280:C281"/>
    <mergeCell ref="D280:D281"/>
    <mergeCell ref="E280:E281"/>
    <mergeCell ref="F280:F281"/>
    <mergeCell ref="G280:G281"/>
    <mergeCell ref="H280:H281"/>
    <mergeCell ref="I280:I281"/>
    <mergeCell ref="J280:J281"/>
    <mergeCell ref="K280:K281"/>
    <mergeCell ref="L280:L281"/>
    <mergeCell ref="M280:M281"/>
    <mergeCell ref="N280:N281"/>
    <mergeCell ref="O280:O281"/>
    <mergeCell ref="P280:P281"/>
    <mergeCell ref="B282:B287"/>
    <mergeCell ref="C282:C285"/>
    <mergeCell ref="H274:H275"/>
    <mergeCell ref="I274:I275"/>
    <mergeCell ref="J274:J275"/>
    <mergeCell ref="K274:K275"/>
    <mergeCell ref="L274:L275"/>
    <mergeCell ref="M274:M275"/>
    <mergeCell ref="N274:N275"/>
    <mergeCell ref="O274:O275"/>
    <mergeCell ref="P274:P275"/>
    <mergeCell ref="C276:C277"/>
    <mergeCell ref="D276:D277"/>
    <mergeCell ref="E276:E277"/>
    <mergeCell ref="F276:F277"/>
    <mergeCell ref="G276:G277"/>
    <mergeCell ref="H276:H277"/>
    <mergeCell ref="I276:I277"/>
    <mergeCell ref="J276:J277"/>
    <mergeCell ref="K276:K277"/>
    <mergeCell ref="L276:L277"/>
    <mergeCell ref="M276:M277"/>
    <mergeCell ref="N276:N277"/>
    <mergeCell ref="O276:O277"/>
    <mergeCell ref="P276:P277"/>
    <mergeCell ref="B270:B277"/>
    <mergeCell ref="C270:C275"/>
    <mergeCell ref="D270:D271"/>
    <mergeCell ref="E270:E271"/>
    <mergeCell ref="F270:F271"/>
    <mergeCell ref="G270:G271"/>
    <mergeCell ref="H270:H271"/>
    <mergeCell ref="I270:I271"/>
    <mergeCell ref="J270:J271"/>
    <mergeCell ref="K270:K271"/>
    <mergeCell ref="L270:L271"/>
    <mergeCell ref="M270:M271"/>
    <mergeCell ref="N270:N271"/>
    <mergeCell ref="O270:O271"/>
    <mergeCell ref="P270:P271"/>
    <mergeCell ref="D272:D273"/>
    <mergeCell ref="E272:E273"/>
    <mergeCell ref="F272:F273"/>
    <mergeCell ref="G272:G273"/>
    <mergeCell ref="H272:H273"/>
    <mergeCell ref="I272:I273"/>
    <mergeCell ref="J272:J273"/>
    <mergeCell ref="K272:K273"/>
    <mergeCell ref="L272:L273"/>
    <mergeCell ref="M272:M273"/>
    <mergeCell ref="N272:N273"/>
    <mergeCell ref="O272:O273"/>
    <mergeCell ref="P272:P273"/>
    <mergeCell ref="D274:D275"/>
    <mergeCell ref="E274:E275"/>
    <mergeCell ref="F274:F275"/>
    <mergeCell ref="G274:G275"/>
    <mergeCell ref="B266:B269"/>
    <mergeCell ref="C266:C267"/>
    <mergeCell ref="D266:D267"/>
    <mergeCell ref="E266:E267"/>
    <mergeCell ref="F266:F267"/>
    <mergeCell ref="G266:G267"/>
    <mergeCell ref="H266:H267"/>
    <mergeCell ref="I266:I267"/>
    <mergeCell ref="J266:J267"/>
    <mergeCell ref="K266:K267"/>
    <mergeCell ref="L266:L267"/>
    <mergeCell ref="M266:M267"/>
    <mergeCell ref="N266:N267"/>
    <mergeCell ref="O266:O267"/>
    <mergeCell ref="P266:P267"/>
    <mergeCell ref="C268:C269"/>
    <mergeCell ref="D268:D269"/>
    <mergeCell ref="E268:E269"/>
    <mergeCell ref="F268:F269"/>
    <mergeCell ref="G268:G269"/>
    <mergeCell ref="H268:H269"/>
    <mergeCell ref="I268:I269"/>
    <mergeCell ref="J268:J269"/>
    <mergeCell ref="K268:K269"/>
    <mergeCell ref="L268:L269"/>
    <mergeCell ref="M268:M269"/>
    <mergeCell ref="N268:N269"/>
    <mergeCell ref="O268:O269"/>
    <mergeCell ref="P268:P269"/>
    <mergeCell ref="D262:D263"/>
    <mergeCell ref="E262:E263"/>
    <mergeCell ref="F262:F263"/>
    <mergeCell ref="G262:G263"/>
    <mergeCell ref="H262:H263"/>
    <mergeCell ref="I262:I263"/>
    <mergeCell ref="J262:J263"/>
    <mergeCell ref="K262:K263"/>
    <mergeCell ref="L262:L263"/>
    <mergeCell ref="M262:M263"/>
    <mergeCell ref="N262:N263"/>
    <mergeCell ref="O262:O263"/>
    <mergeCell ref="P262:P263"/>
    <mergeCell ref="C264:C265"/>
    <mergeCell ref="D264:D265"/>
    <mergeCell ref="E264:E265"/>
    <mergeCell ref="F264:F265"/>
    <mergeCell ref="G264:G265"/>
    <mergeCell ref="H264:H265"/>
    <mergeCell ref="I264:I265"/>
    <mergeCell ref="J264:J265"/>
    <mergeCell ref="K264:K265"/>
    <mergeCell ref="L264:L265"/>
    <mergeCell ref="M264:M265"/>
    <mergeCell ref="N264:N265"/>
    <mergeCell ref="O264:O265"/>
    <mergeCell ref="P264:P265"/>
    <mergeCell ref="A258:A277"/>
    <mergeCell ref="B258:B261"/>
    <mergeCell ref="C258:C259"/>
    <mergeCell ref="D258:D259"/>
    <mergeCell ref="E258:E259"/>
    <mergeCell ref="F258:F259"/>
    <mergeCell ref="G258:G259"/>
    <mergeCell ref="H258:H259"/>
    <mergeCell ref="I258:I259"/>
    <mergeCell ref="J258:J259"/>
    <mergeCell ref="K258:K259"/>
    <mergeCell ref="L258:L259"/>
    <mergeCell ref="M258:M259"/>
    <mergeCell ref="N258:N259"/>
    <mergeCell ref="O258:O259"/>
    <mergeCell ref="P258:P259"/>
    <mergeCell ref="C260:C261"/>
    <mergeCell ref="D260:D261"/>
    <mergeCell ref="E260:E261"/>
    <mergeCell ref="F260:F261"/>
    <mergeCell ref="G260:G261"/>
    <mergeCell ref="H260:H261"/>
    <mergeCell ref="I260:I261"/>
    <mergeCell ref="J260:J261"/>
    <mergeCell ref="K260:K261"/>
    <mergeCell ref="L260:L261"/>
    <mergeCell ref="M260:M261"/>
    <mergeCell ref="N260:N261"/>
    <mergeCell ref="O260:O261"/>
    <mergeCell ref="P260:P261"/>
    <mergeCell ref="B262:B265"/>
    <mergeCell ref="C262:C263"/>
    <mergeCell ref="B254:B257"/>
    <mergeCell ref="C254:C255"/>
    <mergeCell ref="D254:D255"/>
    <mergeCell ref="E254:E255"/>
    <mergeCell ref="F254:F255"/>
    <mergeCell ref="G254:G255"/>
    <mergeCell ref="H254:H255"/>
    <mergeCell ref="I254:I255"/>
    <mergeCell ref="J254:J255"/>
    <mergeCell ref="K254:K255"/>
    <mergeCell ref="L254:L255"/>
    <mergeCell ref="M254:M255"/>
    <mergeCell ref="N254:N255"/>
    <mergeCell ref="O254:O255"/>
    <mergeCell ref="P254:P255"/>
    <mergeCell ref="C256:C257"/>
    <mergeCell ref="D256:D257"/>
    <mergeCell ref="E256:E257"/>
    <mergeCell ref="F256:F257"/>
    <mergeCell ref="G256:G257"/>
    <mergeCell ref="H256:H257"/>
    <mergeCell ref="I256:I257"/>
    <mergeCell ref="J256:J257"/>
    <mergeCell ref="K256:K257"/>
    <mergeCell ref="L256:L257"/>
    <mergeCell ref="M256:M257"/>
    <mergeCell ref="N256:N257"/>
    <mergeCell ref="O256:O257"/>
    <mergeCell ref="P256:P257"/>
    <mergeCell ref="B250:B253"/>
    <mergeCell ref="C250:C251"/>
    <mergeCell ref="D250:D251"/>
    <mergeCell ref="E250:E251"/>
    <mergeCell ref="F250:F251"/>
    <mergeCell ref="G250:G251"/>
    <mergeCell ref="H250:H251"/>
    <mergeCell ref="I250:I251"/>
    <mergeCell ref="J250:J251"/>
    <mergeCell ref="K250:K251"/>
    <mergeCell ref="L250:L251"/>
    <mergeCell ref="M250:M251"/>
    <mergeCell ref="N250:N251"/>
    <mergeCell ref="O250:O251"/>
    <mergeCell ref="P250:P251"/>
    <mergeCell ref="C252:C253"/>
    <mergeCell ref="D252:D253"/>
    <mergeCell ref="E252:E253"/>
    <mergeCell ref="F252:F253"/>
    <mergeCell ref="G252:G253"/>
    <mergeCell ref="H252:H253"/>
    <mergeCell ref="I252:I253"/>
    <mergeCell ref="J252:J253"/>
    <mergeCell ref="K252:K253"/>
    <mergeCell ref="L252:L253"/>
    <mergeCell ref="M252:M253"/>
    <mergeCell ref="N252:N253"/>
    <mergeCell ref="O252:O253"/>
    <mergeCell ref="P252:P253"/>
    <mergeCell ref="C246:C247"/>
    <mergeCell ref="D246:D247"/>
    <mergeCell ref="E246:E247"/>
    <mergeCell ref="F246:F247"/>
    <mergeCell ref="G246:G247"/>
    <mergeCell ref="H246:H247"/>
    <mergeCell ref="I246:I247"/>
    <mergeCell ref="J246:J247"/>
    <mergeCell ref="K246:K247"/>
    <mergeCell ref="L246:L247"/>
    <mergeCell ref="M246:M247"/>
    <mergeCell ref="N246:N247"/>
    <mergeCell ref="O246:O247"/>
    <mergeCell ref="P246:P247"/>
    <mergeCell ref="C248:C249"/>
    <mergeCell ref="D248:D249"/>
    <mergeCell ref="E248:E249"/>
    <mergeCell ref="F248:F249"/>
    <mergeCell ref="G248:G249"/>
    <mergeCell ref="H248:H249"/>
    <mergeCell ref="I248:I249"/>
    <mergeCell ref="J248:J249"/>
    <mergeCell ref="K248:K249"/>
    <mergeCell ref="L248:L249"/>
    <mergeCell ref="M248:M249"/>
    <mergeCell ref="N248:N249"/>
    <mergeCell ref="O248:O249"/>
    <mergeCell ref="P248:P249"/>
    <mergeCell ref="P240:P241"/>
    <mergeCell ref="A242:A257"/>
    <mergeCell ref="B242:B245"/>
    <mergeCell ref="C242:C243"/>
    <mergeCell ref="D242:D243"/>
    <mergeCell ref="E242:E243"/>
    <mergeCell ref="F242:F243"/>
    <mergeCell ref="G242:G243"/>
    <mergeCell ref="H242:H243"/>
    <mergeCell ref="I242:I243"/>
    <mergeCell ref="J242:J243"/>
    <mergeCell ref="K242:K243"/>
    <mergeCell ref="L242:L243"/>
    <mergeCell ref="M242:M243"/>
    <mergeCell ref="N242:N243"/>
    <mergeCell ref="O242:O243"/>
    <mergeCell ref="P242:P243"/>
    <mergeCell ref="C244:C245"/>
    <mergeCell ref="D244:D245"/>
    <mergeCell ref="E244:E245"/>
    <mergeCell ref="F244:F245"/>
    <mergeCell ref="G244:G245"/>
    <mergeCell ref="H244:H245"/>
    <mergeCell ref="I244:I245"/>
    <mergeCell ref="J244:J245"/>
    <mergeCell ref="K244:K245"/>
    <mergeCell ref="L244:L245"/>
    <mergeCell ref="M244:M245"/>
    <mergeCell ref="N244:N245"/>
    <mergeCell ref="O244:O245"/>
    <mergeCell ref="P244:P245"/>
    <mergeCell ref="B246:B249"/>
    <mergeCell ref="P230:P231"/>
    <mergeCell ref="B234:B241"/>
    <mergeCell ref="D236:D237"/>
    <mergeCell ref="E236:E237"/>
    <mergeCell ref="F236:F237"/>
    <mergeCell ref="G236:G237"/>
    <mergeCell ref="H236:H237"/>
    <mergeCell ref="I236:I237"/>
    <mergeCell ref="J236:J237"/>
    <mergeCell ref="K236:K237"/>
    <mergeCell ref="L236:L237"/>
    <mergeCell ref="M236:M237"/>
    <mergeCell ref="N236:N237"/>
    <mergeCell ref="O236:O237"/>
    <mergeCell ref="P236:P237"/>
    <mergeCell ref="I234:I235"/>
    <mergeCell ref="J234:J235"/>
    <mergeCell ref="K234:K235"/>
    <mergeCell ref="L234:L235"/>
    <mergeCell ref="M234:M235"/>
    <mergeCell ref="D240:D241"/>
    <mergeCell ref="E240:E241"/>
    <mergeCell ref="F240:F241"/>
    <mergeCell ref="G240:G241"/>
    <mergeCell ref="H240:H241"/>
    <mergeCell ref="I240:I241"/>
    <mergeCell ref="J240:J241"/>
    <mergeCell ref="K240:K241"/>
    <mergeCell ref="L240:L241"/>
    <mergeCell ref="M240:M241"/>
    <mergeCell ref="N240:N241"/>
    <mergeCell ref="O240:O241"/>
    <mergeCell ref="L226:L227"/>
    <mergeCell ref="M226:M227"/>
    <mergeCell ref="N226:N227"/>
    <mergeCell ref="O226:O227"/>
    <mergeCell ref="P226:P227"/>
    <mergeCell ref="B228:B233"/>
    <mergeCell ref="C228:C231"/>
    <mergeCell ref="D228:D229"/>
    <mergeCell ref="E228:E229"/>
    <mergeCell ref="F228:F229"/>
    <mergeCell ref="G228:G229"/>
    <mergeCell ref="H228:H229"/>
    <mergeCell ref="I228:I229"/>
    <mergeCell ref="J228:J229"/>
    <mergeCell ref="K228:K229"/>
    <mergeCell ref="L228:L229"/>
    <mergeCell ref="M228:M229"/>
    <mergeCell ref="N228:N229"/>
    <mergeCell ref="O228:O229"/>
    <mergeCell ref="P228:P229"/>
    <mergeCell ref="D230:D231"/>
    <mergeCell ref="E230:E231"/>
    <mergeCell ref="F230:F231"/>
    <mergeCell ref="G230:G231"/>
    <mergeCell ref="H230:H231"/>
    <mergeCell ref="I230:I231"/>
    <mergeCell ref="J230:J231"/>
    <mergeCell ref="K230:K231"/>
    <mergeCell ref="L230:L231"/>
    <mergeCell ref="M230:M231"/>
    <mergeCell ref="N230:N231"/>
    <mergeCell ref="O230:O231"/>
    <mergeCell ref="I222:I223"/>
    <mergeCell ref="J222:J223"/>
    <mergeCell ref="K222:K223"/>
    <mergeCell ref="L222:L223"/>
    <mergeCell ref="M222:M223"/>
    <mergeCell ref="N222:N223"/>
    <mergeCell ref="O222:O223"/>
    <mergeCell ref="P222:P223"/>
    <mergeCell ref="B224:B227"/>
    <mergeCell ref="C224:C225"/>
    <mergeCell ref="D224:D225"/>
    <mergeCell ref="E224:E225"/>
    <mergeCell ref="F224:F225"/>
    <mergeCell ref="G224:G225"/>
    <mergeCell ref="H224:H225"/>
    <mergeCell ref="I224:I225"/>
    <mergeCell ref="J224:J225"/>
    <mergeCell ref="K224:K225"/>
    <mergeCell ref="L224:L225"/>
    <mergeCell ref="M224:M225"/>
    <mergeCell ref="N224:N225"/>
    <mergeCell ref="O224:O225"/>
    <mergeCell ref="P224:P225"/>
    <mergeCell ref="C226:C227"/>
    <mergeCell ref="D226:D227"/>
    <mergeCell ref="E226:E227"/>
    <mergeCell ref="F226:F227"/>
    <mergeCell ref="G226:G227"/>
    <mergeCell ref="H226:H227"/>
    <mergeCell ref="I226:I227"/>
    <mergeCell ref="J226:J227"/>
    <mergeCell ref="K226:K227"/>
    <mergeCell ref="F218:F219"/>
    <mergeCell ref="G218:G219"/>
    <mergeCell ref="H218:H219"/>
    <mergeCell ref="I218:I219"/>
    <mergeCell ref="J218:J219"/>
    <mergeCell ref="K218:K219"/>
    <mergeCell ref="L218:L219"/>
    <mergeCell ref="M218:M219"/>
    <mergeCell ref="N218:N219"/>
    <mergeCell ref="O218:O219"/>
    <mergeCell ref="P218:P219"/>
    <mergeCell ref="B220:B223"/>
    <mergeCell ref="C220:C221"/>
    <mergeCell ref="D220:D221"/>
    <mergeCell ref="E220:E221"/>
    <mergeCell ref="F220:F221"/>
    <mergeCell ref="G220:G221"/>
    <mergeCell ref="H220:H221"/>
    <mergeCell ref="I220:I221"/>
    <mergeCell ref="J220:J221"/>
    <mergeCell ref="K220:K221"/>
    <mergeCell ref="L220:L221"/>
    <mergeCell ref="M220:M221"/>
    <mergeCell ref="N220:N221"/>
    <mergeCell ref="O220:O221"/>
    <mergeCell ref="P220:P221"/>
    <mergeCell ref="D222:D223"/>
    <mergeCell ref="C222:C223"/>
    <mergeCell ref="E222:E223"/>
    <mergeCell ref="F222:F223"/>
    <mergeCell ref="G222:G223"/>
    <mergeCell ref="H222:H223"/>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B216:B219"/>
    <mergeCell ref="C216:C217"/>
    <mergeCell ref="D216:D217"/>
    <mergeCell ref="E216:E217"/>
    <mergeCell ref="F216:F217"/>
    <mergeCell ref="G216:G217"/>
    <mergeCell ref="H216:H217"/>
    <mergeCell ref="I216:I217"/>
    <mergeCell ref="J216:J217"/>
    <mergeCell ref="K216:K217"/>
    <mergeCell ref="L216:L217"/>
    <mergeCell ref="M216:M217"/>
    <mergeCell ref="N216:N217"/>
    <mergeCell ref="O216:O217"/>
    <mergeCell ref="P216:P217"/>
    <mergeCell ref="C218:C219"/>
    <mergeCell ref="D218:D219"/>
    <mergeCell ref="E218:E219"/>
    <mergeCell ref="D210:D211"/>
    <mergeCell ref="E210:E211"/>
    <mergeCell ref="F210:F211"/>
    <mergeCell ref="G210:G211"/>
    <mergeCell ref="H210:H211"/>
    <mergeCell ref="I210:I211"/>
    <mergeCell ref="J210:J211"/>
    <mergeCell ref="K210:K211"/>
    <mergeCell ref="L210:L211"/>
    <mergeCell ref="M210:M211"/>
    <mergeCell ref="N210:N211"/>
    <mergeCell ref="O210:O211"/>
    <mergeCell ref="P210:P211"/>
    <mergeCell ref="C212:C213"/>
    <mergeCell ref="D212:D213"/>
    <mergeCell ref="E212:E213"/>
    <mergeCell ref="F212:F213"/>
    <mergeCell ref="G212:G213"/>
    <mergeCell ref="H212:H213"/>
    <mergeCell ref="I212:I213"/>
    <mergeCell ref="J212:J213"/>
    <mergeCell ref="K212:K213"/>
    <mergeCell ref="L212:L213"/>
    <mergeCell ref="M212:M213"/>
    <mergeCell ref="N212:N213"/>
    <mergeCell ref="O212:O213"/>
    <mergeCell ref="P212:P213"/>
    <mergeCell ref="A206:A241"/>
    <mergeCell ref="B206:B209"/>
    <mergeCell ref="C206:C207"/>
    <mergeCell ref="D206:D207"/>
    <mergeCell ref="E206:E207"/>
    <mergeCell ref="F206:F207"/>
    <mergeCell ref="G206:G207"/>
    <mergeCell ref="H206:H207"/>
    <mergeCell ref="I206:I207"/>
    <mergeCell ref="J206:J207"/>
    <mergeCell ref="K206:K207"/>
    <mergeCell ref="L206:L207"/>
    <mergeCell ref="M206:M207"/>
    <mergeCell ref="N206:N207"/>
    <mergeCell ref="O206:O207"/>
    <mergeCell ref="P206:P207"/>
    <mergeCell ref="C208:C209"/>
    <mergeCell ref="D208:D209"/>
    <mergeCell ref="E208:E209"/>
    <mergeCell ref="F208:F209"/>
    <mergeCell ref="G208:G209"/>
    <mergeCell ref="H208:H209"/>
    <mergeCell ref="I208:I209"/>
    <mergeCell ref="J208:J209"/>
    <mergeCell ref="K208:K209"/>
    <mergeCell ref="L208:L209"/>
    <mergeCell ref="M208:M209"/>
    <mergeCell ref="N208:N209"/>
    <mergeCell ref="O208:O209"/>
    <mergeCell ref="P208:P209"/>
    <mergeCell ref="B210:B215"/>
    <mergeCell ref="C210:C211"/>
    <mergeCell ref="E202:E203"/>
    <mergeCell ref="F202:F203"/>
    <mergeCell ref="G202:G203"/>
    <mergeCell ref="H202:H203"/>
    <mergeCell ref="I202:I203"/>
    <mergeCell ref="J202:J203"/>
    <mergeCell ref="K202:K203"/>
    <mergeCell ref="L202:L203"/>
    <mergeCell ref="M202:M203"/>
    <mergeCell ref="N202:N203"/>
    <mergeCell ref="O202:O203"/>
    <mergeCell ref="P202:P203"/>
    <mergeCell ref="C204:C205"/>
    <mergeCell ref="D204:D205"/>
    <mergeCell ref="E204:E205"/>
    <mergeCell ref="F204:F205"/>
    <mergeCell ref="G204:G205"/>
    <mergeCell ref="H204:H205"/>
    <mergeCell ref="I204:I205"/>
    <mergeCell ref="J204:J205"/>
    <mergeCell ref="K204:K205"/>
    <mergeCell ref="L204:L205"/>
    <mergeCell ref="M204:M205"/>
    <mergeCell ref="N204:N205"/>
    <mergeCell ref="O204:O205"/>
    <mergeCell ref="P204:P205"/>
    <mergeCell ref="O196:O197"/>
    <mergeCell ref="P196:P197"/>
    <mergeCell ref="C198:C199"/>
    <mergeCell ref="D198:D199"/>
    <mergeCell ref="E198:E199"/>
    <mergeCell ref="F198:F199"/>
    <mergeCell ref="G198:G199"/>
    <mergeCell ref="H198:H199"/>
    <mergeCell ref="I198:I199"/>
    <mergeCell ref="J198:J199"/>
    <mergeCell ref="K198:K199"/>
    <mergeCell ref="L198:L199"/>
    <mergeCell ref="M198:M199"/>
    <mergeCell ref="N198:N199"/>
    <mergeCell ref="O198:O199"/>
    <mergeCell ref="P198:P199"/>
    <mergeCell ref="B200:B205"/>
    <mergeCell ref="C200:C203"/>
    <mergeCell ref="D200:D201"/>
    <mergeCell ref="E200:E201"/>
    <mergeCell ref="F200:F201"/>
    <mergeCell ref="G200:G201"/>
    <mergeCell ref="H200:H201"/>
    <mergeCell ref="I200:I201"/>
    <mergeCell ref="J200:J201"/>
    <mergeCell ref="K200:K201"/>
    <mergeCell ref="L200:L201"/>
    <mergeCell ref="M200:M201"/>
    <mergeCell ref="N200:N201"/>
    <mergeCell ref="O200:O201"/>
    <mergeCell ref="P200:P201"/>
    <mergeCell ref="D202:D203"/>
    <mergeCell ref="K192:K193"/>
    <mergeCell ref="L192:L193"/>
    <mergeCell ref="M192:M193"/>
    <mergeCell ref="N192:N193"/>
    <mergeCell ref="O192:O193"/>
    <mergeCell ref="P192:P193"/>
    <mergeCell ref="B194:B199"/>
    <mergeCell ref="C194:C197"/>
    <mergeCell ref="D194:D195"/>
    <mergeCell ref="E194:E195"/>
    <mergeCell ref="F194:F195"/>
    <mergeCell ref="G194:G195"/>
    <mergeCell ref="H194:H195"/>
    <mergeCell ref="I194:I195"/>
    <mergeCell ref="J194:J195"/>
    <mergeCell ref="K194:K195"/>
    <mergeCell ref="L194:L195"/>
    <mergeCell ref="M194:M195"/>
    <mergeCell ref="N194:N195"/>
    <mergeCell ref="O194:O195"/>
    <mergeCell ref="P194:P195"/>
    <mergeCell ref="D196:D197"/>
    <mergeCell ref="E196:E197"/>
    <mergeCell ref="F196:F197"/>
    <mergeCell ref="G196:G197"/>
    <mergeCell ref="H196:H197"/>
    <mergeCell ref="I196:I197"/>
    <mergeCell ref="J196:J197"/>
    <mergeCell ref="K196:K197"/>
    <mergeCell ref="L196:L197"/>
    <mergeCell ref="M196:M197"/>
    <mergeCell ref="N196:N197"/>
    <mergeCell ref="G186:G187"/>
    <mergeCell ref="H186:H187"/>
    <mergeCell ref="I186:I187"/>
    <mergeCell ref="J186:J187"/>
    <mergeCell ref="K186:K187"/>
    <mergeCell ref="L186:L187"/>
    <mergeCell ref="M186:M187"/>
    <mergeCell ref="N186:N187"/>
    <mergeCell ref="O186:O187"/>
    <mergeCell ref="P186:P187"/>
    <mergeCell ref="B188:B193"/>
    <mergeCell ref="C188:C189"/>
    <mergeCell ref="D188:D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D190:D191"/>
    <mergeCell ref="E192:E193"/>
    <mergeCell ref="F192:F193"/>
    <mergeCell ref="G192:G193"/>
    <mergeCell ref="H192:H193"/>
    <mergeCell ref="I192:I193"/>
    <mergeCell ref="J192:J193"/>
    <mergeCell ref="B182:B187"/>
    <mergeCell ref="C182:C185"/>
    <mergeCell ref="D182:D183"/>
    <mergeCell ref="E182:E183"/>
    <mergeCell ref="F182:F183"/>
    <mergeCell ref="G182:G183"/>
    <mergeCell ref="H182:H183"/>
    <mergeCell ref="I182:I183"/>
    <mergeCell ref="J182:J183"/>
    <mergeCell ref="K182:K183"/>
    <mergeCell ref="L182:L183"/>
    <mergeCell ref="M182:M183"/>
    <mergeCell ref="N182:N183"/>
    <mergeCell ref="O182:O183"/>
    <mergeCell ref="P182:P183"/>
    <mergeCell ref="D184:D185"/>
    <mergeCell ref="E184:E185"/>
    <mergeCell ref="F184:F185"/>
    <mergeCell ref="G184:G185"/>
    <mergeCell ref="H184:H185"/>
    <mergeCell ref="I184:I185"/>
    <mergeCell ref="J184:J185"/>
    <mergeCell ref="K184:K185"/>
    <mergeCell ref="L184:L185"/>
    <mergeCell ref="M184:M185"/>
    <mergeCell ref="N184:N185"/>
    <mergeCell ref="O184:O185"/>
    <mergeCell ref="P184:P185"/>
    <mergeCell ref="C186:C187"/>
    <mergeCell ref="D186:D187"/>
    <mergeCell ref="E186:E187"/>
    <mergeCell ref="F186:F187"/>
    <mergeCell ref="B178:B181"/>
    <mergeCell ref="C178:C179"/>
    <mergeCell ref="D178:D179"/>
    <mergeCell ref="E178:E179"/>
    <mergeCell ref="F178:F179"/>
    <mergeCell ref="G178:G179"/>
    <mergeCell ref="H178:H179"/>
    <mergeCell ref="I178:I179"/>
    <mergeCell ref="J178:J179"/>
    <mergeCell ref="K178:K179"/>
    <mergeCell ref="L178:L179"/>
    <mergeCell ref="M178:M179"/>
    <mergeCell ref="N178:N179"/>
    <mergeCell ref="O178:O179"/>
    <mergeCell ref="P178:P179"/>
    <mergeCell ref="C180:C181"/>
    <mergeCell ref="D180:D181"/>
    <mergeCell ref="E180:E181"/>
    <mergeCell ref="F180:F181"/>
    <mergeCell ref="G180:G181"/>
    <mergeCell ref="H180:H181"/>
    <mergeCell ref="I180:I181"/>
    <mergeCell ref="J180:J181"/>
    <mergeCell ref="K180:K181"/>
    <mergeCell ref="L180:L181"/>
    <mergeCell ref="M180:M181"/>
    <mergeCell ref="N180:N181"/>
    <mergeCell ref="O180:O181"/>
    <mergeCell ref="P180:P181"/>
    <mergeCell ref="J174:J175"/>
    <mergeCell ref="K174:K175"/>
    <mergeCell ref="L174:L175"/>
    <mergeCell ref="M174:M175"/>
    <mergeCell ref="N174:N175"/>
    <mergeCell ref="O174:O175"/>
    <mergeCell ref="P174:P175"/>
    <mergeCell ref="C176:C177"/>
    <mergeCell ref="D176:D177"/>
    <mergeCell ref="E176:E177"/>
    <mergeCell ref="F176:F177"/>
    <mergeCell ref="G176:G177"/>
    <mergeCell ref="H176:H177"/>
    <mergeCell ref="I176:I177"/>
    <mergeCell ref="J176:J177"/>
    <mergeCell ref="K176:K177"/>
    <mergeCell ref="L176:L177"/>
    <mergeCell ref="M176:M177"/>
    <mergeCell ref="N176:N177"/>
    <mergeCell ref="O176:O177"/>
    <mergeCell ref="P176:P177"/>
    <mergeCell ref="G170:G171"/>
    <mergeCell ref="H170:H171"/>
    <mergeCell ref="I170:I171"/>
    <mergeCell ref="J170:J171"/>
    <mergeCell ref="K170:K171"/>
    <mergeCell ref="L170:L171"/>
    <mergeCell ref="M170:M171"/>
    <mergeCell ref="N170:N171"/>
    <mergeCell ref="O170:O171"/>
    <mergeCell ref="P170:P171"/>
    <mergeCell ref="A172:A205"/>
    <mergeCell ref="B172:B177"/>
    <mergeCell ref="C172:C175"/>
    <mergeCell ref="D172:D173"/>
    <mergeCell ref="E172:E173"/>
    <mergeCell ref="F172:F173"/>
    <mergeCell ref="G172:G173"/>
    <mergeCell ref="H172:H173"/>
    <mergeCell ref="I172:I173"/>
    <mergeCell ref="J172:J173"/>
    <mergeCell ref="K172:K173"/>
    <mergeCell ref="L172:L173"/>
    <mergeCell ref="M172:M173"/>
    <mergeCell ref="N172:N173"/>
    <mergeCell ref="O172:O173"/>
    <mergeCell ref="P172:P173"/>
    <mergeCell ref="D174:D175"/>
    <mergeCell ref="E174:E175"/>
    <mergeCell ref="F174:F175"/>
    <mergeCell ref="G174:G175"/>
    <mergeCell ref="H174:H175"/>
    <mergeCell ref="I174:I175"/>
    <mergeCell ref="B166:B171"/>
    <mergeCell ref="C166:C169"/>
    <mergeCell ref="D166:D167"/>
    <mergeCell ref="E166:E167"/>
    <mergeCell ref="F166:F167"/>
    <mergeCell ref="G166:G167"/>
    <mergeCell ref="H166:H167"/>
    <mergeCell ref="I166:I167"/>
    <mergeCell ref="J166:J167"/>
    <mergeCell ref="K166:K167"/>
    <mergeCell ref="L166:L167"/>
    <mergeCell ref="M166:M167"/>
    <mergeCell ref="N166:N167"/>
    <mergeCell ref="O166:O167"/>
    <mergeCell ref="P166:P167"/>
    <mergeCell ref="D168:D169"/>
    <mergeCell ref="E168:E169"/>
    <mergeCell ref="F168:F169"/>
    <mergeCell ref="G168:G169"/>
    <mergeCell ref="H168:H169"/>
    <mergeCell ref="I168:I169"/>
    <mergeCell ref="J168:J169"/>
    <mergeCell ref="K168:K169"/>
    <mergeCell ref="L168:L169"/>
    <mergeCell ref="M168:M169"/>
    <mergeCell ref="N168:N169"/>
    <mergeCell ref="O168:O169"/>
    <mergeCell ref="P168:P169"/>
    <mergeCell ref="C170:C171"/>
    <mergeCell ref="D170:D171"/>
    <mergeCell ref="E170:E171"/>
    <mergeCell ref="F170:F171"/>
    <mergeCell ref="H162:H163"/>
    <mergeCell ref="I162:I163"/>
    <mergeCell ref="J162:J163"/>
    <mergeCell ref="K162:K163"/>
    <mergeCell ref="L162:L163"/>
    <mergeCell ref="M162:M163"/>
    <mergeCell ref="N162:N163"/>
    <mergeCell ref="O162:O163"/>
    <mergeCell ref="P162:P163"/>
    <mergeCell ref="C164:C165"/>
    <mergeCell ref="D164:D165"/>
    <mergeCell ref="E164:E165"/>
    <mergeCell ref="F164:F165"/>
    <mergeCell ref="G164:G165"/>
    <mergeCell ref="H164:H165"/>
    <mergeCell ref="I164:I165"/>
    <mergeCell ref="J164:J165"/>
    <mergeCell ref="K164:K165"/>
    <mergeCell ref="L164:L165"/>
    <mergeCell ref="M164:M165"/>
    <mergeCell ref="N164:N165"/>
    <mergeCell ref="O164:O165"/>
    <mergeCell ref="P164:P165"/>
    <mergeCell ref="B158:B165"/>
    <mergeCell ref="C158:C163"/>
    <mergeCell ref="D158:D159"/>
    <mergeCell ref="E158:E159"/>
    <mergeCell ref="F158:F159"/>
    <mergeCell ref="G158:G159"/>
    <mergeCell ref="H158:H159"/>
    <mergeCell ref="I158:I159"/>
    <mergeCell ref="J158:J159"/>
    <mergeCell ref="K158:K159"/>
    <mergeCell ref="L158:L159"/>
    <mergeCell ref="M158:M159"/>
    <mergeCell ref="N158:N159"/>
    <mergeCell ref="O158:O159"/>
    <mergeCell ref="P158:P159"/>
    <mergeCell ref="D160:D161"/>
    <mergeCell ref="E160:E161"/>
    <mergeCell ref="F160:F161"/>
    <mergeCell ref="G160:G161"/>
    <mergeCell ref="H160:H161"/>
    <mergeCell ref="I160:I161"/>
    <mergeCell ref="J160:J161"/>
    <mergeCell ref="K160:K161"/>
    <mergeCell ref="L160:L161"/>
    <mergeCell ref="M160:M161"/>
    <mergeCell ref="N160:N161"/>
    <mergeCell ref="O160:O161"/>
    <mergeCell ref="P160:P161"/>
    <mergeCell ref="D162:D163"/>
    <mergeCell ref="E162:E163"/>
    <mergeCell ref="F162:F163"/>
    <mergeCell ref="G162:G163"/>
    <mergeCell ref="B154:B157"/>
    <mergeCell ref="C154:C155"/>
    <mergeCell ref="D154:D155"/>
    <mergeCell ref="E154:E155"/>
    <mergeCell ref="F154:F155"/>
    <mergeCell ref="G154:G155"/>
    <mergeCell ref="H154:H155"/>
    <mergeCell ref="I154:I155"/>
    <mergeCell ref="J154:J155"/>
    <mergeCell ref="K154:K155"/>
    <mergeCell ref="L154:L155"/>
    <mergeCell ref="M154:M155"/>
    <mergeCell ref="N154:N155"/>
    <mergeCell ref="O154:O155"/>
    <mergeCell ref="P154:P155"/>
    <mergeCell ref="C156:C157"/>
    <mergeCell ref="D156:D157"/>
    <mergeCell ref="E156:E157"/>
    <mergeCell ref="F156:F157"/>
    <mergeCell ref="G156:G157"/>
    <mergeCell ref="H156:H157"/>
    <mergeCell ref="I156:I157"/>
    <mergeCell ref="J156:J157"/>
    <mergeCell ref="K156:K157"/>
    <mergeCell ref="L156:L157"/>
    <mergeCell ref="M156:M157"/>
    <mergeCell ref="N156:N157"/>
    <mergeCell ref="O156:O157"/>
    <mergeCell ref="P156:P157"/>
    <mergeCell ref="O148:O149"/>
    <mergeCell ref="P148:P149"/>
    <mergeCell ref="B150:B153"/>
    <mergeCell ref="C150:C151"/>
    <mergeCell ref="D150:D151"/>
    <mergeCell ref="E150:E151"/>
    <mergeCell ref="F150:F151"/>
    <mergeCell ref="G150:G151"/>
    <mergeCell ref="H150:H151"/>
    <mergeCell ref="I150:I151"/>
    <mergeCell ref="J150:J151"/>
    <mergeCell ref="K150:K151"/>
    <mergeCell ref="L150:L151"/>
    <mergeCell ref="M150:M151"/>
    <mergeCell ref="N150:N151"/>
    <mergeCell ref="O150:O151"/>
    <mergeCell ref="P150:P151"/>
    <mergeCell ref="C152:C153"/>
    <mergeCell ref="D152:D153"/>
    <mergeCell ref="E152:E153"/>
    <mergeCell ref="F152:F153"/>
    <mergeCell ref="G152:G153"/>
    <mergeCell ref="H152:H153"/>
    <mergeCell ref="I152:I153"/>
    <mergeCell ref="J152:J153"/>
    <mergeCell ref="K152:K153"/>
    <mergeCell ref="L152:L153"/>
    <mergeCell ref="M152:M153"/>
    <mergeCell ref="N152:N153"/>
    <mergeCell ref="O152:O153"/>
    <mergeCell ref="P152:P153"/>
    <mergeCell ref="M144:M145"/>
    <mergeCell ref="N144:N145"/>
    <mergeCell ref="O144:O145"/>
    <mergeCell ref="P144:P145"/>
    <mergeCell ref="A146:A171"/>
    <mergeCell ref="B146:B149"/>
    <mergeCell ref="C146:C147"/>
    <mergeCell ref="D146:D147"/>
    <mergeCell ref="E146:E147"/>
    <mergeCell ref="F146:F147"/>
    <mergeCell ref="G146:G147"/>
    <mergeCell ref="H146:H147"/>
    <mergeCell ref="I146:I147"/>
    <mergeCell ref="J146:J147"/>
    <mergeCell ref="K146:K147"/>
    <mergeCell ref="L146:L147"/>
    <mergeCell ref="M146:M147"/>
    <mergeCell ref="N146:N147"/>
    <mergeCell ref="O146:O147"/>
    <mergeCell ref="P146:P147"/>
    <mergeCell ref="C148:C149"/>
    <mergeCell ref="D148:D149"/>
    <mergeCell ref="E148:E149"/>
    <mergeCell ref="F148:F149"/>
    <mergeCell ref="G148:G149"/>
    <mergeCell ref="H148:H149"/>
    <mergeCell ref="I148:I149"/>
    <mergeCell ref="J148:J149"/>
    <mergeCell ref="K148:K149"/>
    <mergeCell ref="L148:L149"/>
    <mergeCell ref="M148:M149"/>
    <mergeCell ref="N148:N149"/>
    <mergeCell ref="J140:J141"/>
    <mergeCell ref="K140:K141"/>
    <mergeCell ref="L140:L141"/>
    <mergeCell ref="M140:M141"/>
    <mergeCell ref="N140:N141"/>
    <mergeCell ref="O140:O141"/>
    <mergeCell ref="P140:P141"/>
    <mergeCell ref="B142:B145"/>
    <mergeCell ref="C142:C143"/>
    <mergeCell ref="D142:D143"/>
    <mergeCell ref="E142:E143"/>
    <mergeCell ref="F142:F143"/>
    <mergeCell ref="G142:G143"/>
    <mergeCell ref="H142:H143"/>
    <mergeCell ref="I142:I143"/>
    <mergeCell ref="J142:J143"/>
    <mergeCell ref="K142:K143"/>
    <mergeCell ref="L142:L143"/>
    <mergeCell ref="M142:M143"/>
    <mergeCell ref="N142:N143"/>
    <mergeCell ref="O142:O143"/>
    <mergeCell ref="P142:P143"/>
    <mergeCell ref="C144:C145"/>
    <mergeCell ref="D144:D145"/>
    <mergeCell ref="E144:E145"/>
    <mergeCell ref="F144:F145"/>
    <mergeCell ref="G144:G145"/>
    <mergeCell ref="H144:H145"/>
    <mergeCell ref="I144:I145"/>
    <mergeCell ref="J144:J145"/>
    <mergeCell ref="K144:K145"/>
    <mergeCell ref="L144:L145"/>
    <mergeCell ref="B136:B141"/>
    <mergeCell ref="C136:C137"/>
    <mergeCell ref="D136:D137"/>
    <mergeCell ref="E136:E137"/>
    <mergeCell ref="F136:F137"/>
    <mergeCell ref="G136:G137"/>
    <mergeCell ref="H136:H137"/>
    <mergeCell ref="I136:I137"/>
    <mergeCell ref="J136:J137"/>
    <mergeCell ref="K136:K137"/>
    <mergeCell ref="L136:L137"/>
    <mergeCell ref="M136:M137"/>
    <mergeCell ref="N136:N137"/>
    <mergeCell ref="O136:O137"/>
    <mergeCell ref="P136:P137"/>
    <mergeCell ref="C138:C139"/>
    <mergeCell ref="D138:D139"/>
    <mergeCell ref="E138:E139"/>
    <mergeCell ref="F138:F139"/>
    <mergeCell ref="G138:G139"/>
    <mergeCell ref="H138:H139"/>
    <mergeCell ref="I138:I139"/>
    <mergeCell ref="J138:J139"/>
    <mergeCell ref="K138:K139"/>
    <mergeCell ref="L138:L139"/>
    <mergeCell ref="M138:M139"/>
    <mergeCell ref="N138:N139"/>
    <mergeCell ref="O138:O139"/>
    <mergeCell ref="P138:P139"/>
    <mergeCell ref="C140:C141"/>
    <mergeCell ref="D140:D141"/>
    <mergeCell ref="E140:E141"/>
    <mergeCell ref="B132:B135"/>
    <mergeCell ref="C132:C133"/>
    <mergeCell ref="E132:E133"/>
    <mergeCell ref="F132:F133"/>
    <mergeCell ref="G132:G133"/>
    <mergeCell ref="H132:H133"/>
    <mergeCell ref="I132:I133"/>
    <mergeCell ref="J132:J133"/>
    <mergeCell ref="K132:K133"/>
    <mergeCell ref="L132:L133"/>
    <mergeCell ref="M132:M133"/>
    <mergeCell ref="N132:N133"/>
    <mergeCell ref="O132:O133"/>
    <mergeCell ref="P132:P133"/>
    <mergeCell ref="C134:C135"/>
    <mergeCell ref="E134:E135"/>
    <mergeCell ref="F134:F135"/>
    <mergeCell ref="G134:G135"/>
    <mergeCell ref="H134:H135"/>
    <mergeCell ref="I134:I135"/>
    <mergeCell ref="J134:J135"/>
    <mergeCell ref="K134:K135"/>
    <mergeCell ref="L134:L135"/>
    <mergeCell ref="M134:M135"/>
    <mergeCell ref="N134:N135"/>
    <mergeCell ref="O134:O135"/>
    <mergeCell ref="P134:P135"/>
    <mergeCell ref="D132:D135"/>
    <mergeCell ref="B128:B131"/>
    <mergeCell ref="C128:C129"/>
    <mergeCell ref="D128:D129"/>
    <mergeCell ref="E128:E129"/>
    <mergeCell ref="F128:F129"/>
    <mergeCell ref="G128:G129"/>
    <mergeCell ref="H128:H129"/>
    <mergeCell ref="I128:I129"/>
    <mergeCell ref="J128:J129"/>
    <mergeCell ref="K128:K129"/>
    <mergeCell ref="L128:L129"/>
    <mergeCell ref="M128:M129"/>
    <mergeCell ref="N128:N129"/>
    <mergeCell ref="O128:O129"/>
    <mergeCell ref="P128:P129"/>
    <mergeCell ref="C130:C131"/>
    <mergeCell ref="D130:D131"/>
    <mergeCell ref="E130:E131"/>
    <mergeCell ref="F130:F131"/>
    <mergeCell ref="G130:G131"/>
    <mergeCell ref="H130:H131"/>
    <mergeCell ref="I130:I131"/>
    <mergeCell ref="J130:J131"/>
    <mergeCell ref="K130:K131"/>
    <mergeCell ref="L130:L131"/>
    <mergeCell ref="M130:M131"/>
    <mergeCell ref="N130:N131"/>
    <mergeCell ref="O130:O131"/>
    <mergeCell ref="P130:P131"/>
    <mergeCell ref="B120:B127"/>
    <mergeCell ref="D122:D123"/>
    <mergeCell ref="E122:E123"/>
    <mergeCell ref="F122:F123"/>
    <mergeCell ref="G122:G123"/>
    <mergeCell ref="H122:H123"/>
    <mergeCell ref="I122:I123"/>
    <mergeCell ref="J122:J123"/>
    <mergeCell ref="K122:K123"/>
    <mergeCell ref="L122:L123"/>
    <mergeCell ref="M122:M123"/>
    <mergeCell ref="N122:N123"/>
    <mergeCell ref="O122:O123"/>
    <mergeCell ref="P122:P123"/>
    <mergeCell ref="D126:D127"/>
    <mergeCell ref="E126:E127"/>
    <mergeCell ref="F126:F127"/>
    <mergeCell ref="G126:G127"/>
    <mergeCell ref="H126:H127"/>
    <mergeCell ref="I126:I127"/>
    <mergeCell ref="J126:J127"/>
    <mergeCell ref="K126:K127"/>
    <mergeCell ref="L126:L127"/>
    <mergeCell ref="M126:M127"/>
    <mergeCell ref="N126:N127"/>
    <mergeCell ref="O126:O127"/>
    <mergeCell ref="P126:P127"/>
    <mergeCell ref="F118:F119"/>
    <mergeCell ref="G118:G119"/>
    <mergeCell ref="H118:H119"/>
    <mergeCell ref="I118:I119"/>
    <mergeCell ref="J118:J119"/>
    <mergeCell ref="K118:K119"/>
    <mergeCell ref="L118:L119"/>
    <mergeCell ref="M118:M119"/>
    <mergeCell ref="N118:N119"/>
    <mergeCell ref="O118:O119"/>
    <mergeCell ref="P118:P119"/>
    <mergeCell ref="G114:G115"/>
    <mergeCell ref="H114:H115"/>
    <mergeCell ref="I114:I115"/>
    <mergeCell ref="J114:J115"/>
    <mergeCell ref="K114:K115"/>
    <mergeCell ref="L114:L115"/>
    <mergeCell ref="M114:M115"/>
    <mergeCell ref="N114:N115"/>
    <mergeCell ref="O114:O115"/>
    <mergeCell ref="P114:P115"/>
    <mergeCell ref="K104:K105"/>
    <mergeCell ref="L104:L105"/>
    <mergeCell ref="M104:M105"/>
    <mergeCell ref="N104:N105"/>
    <mergeCell ref="O104:O105"/>
    <mergeCell ref="P104:P105"/>
    <mergeCell ref="D106:D107"/>
    <mergeCell ref="E106:E107"/>
    <mergeCell ref="F106:F107"/>
    <mergeCell ref="G106:G107"/>
    <mergeCell ref="H106:H107"/>
    <mergeCell ref="B112:B119"/>
    <mergeCell ref="C112:C115"/>
    <mergeCell ref="D112:D113"/>
    <mergeCell ref="E112:E113"/>
    <mergeCell ref="F112:F113"/>
    <mergeCell ref="G112:G113"/>
    <mergeCell ref="H112:H113"/>
    <mergeCell ref="I112:I113"/>
    <mergeCell ref="J112:J113"/>
    <mergeCell ref="K112:K113"/>
    <mergeCell ref="L112:L113"/>
    <mergeCell ref="M112:M113"/>
    <mergeCell ref="N112:N113"/>
    <mergeCell ref="O112:O113"/>
    <mergeCell ref="P112:P113"/>
    <mergeCell ref="D114:D115"/>
    <mergeCell ref="E114:E115"/>
    <mergeCell ref="F114:F115"/>
    <mergeCell ref="C118:C119"/>
    <mergeCell ref="D118:D119"/>
    <mergeCell ref="E118:E119"/>
    <mergeCell ref="F102:F103"/>
    <mergeCell ref="G102:G103"/>
    <mergeCell ref="H102:H103"/>
    <mergeCell ref="I102:I103"/>
    <mergeCell ref="J102:J103"/>
    <mergeCell ref="K102:K103"/>
    <mergeCell ref="L102:L103"/>
    <mergeCell ref="M102:M103"/>
    <mergeCell ref="N102:N103"/>
    <mergeCell ref="O102:O103"/>
    <mergeCell ref="P102:P103"/>
    <mergeCell ref="P108:P109"/>
    <mergeCell ref="C110:C111"/>
    <mergeCell ref="D110:D111"/>
    <mergeCell ref="E110:E111"/>
    <mergeCell ref="F110:F111"/>
    <mergeCell ref="G110:G111"/>
    <mergeCell ref="H110:H111"/>
    <mergeCell ref="I110:I111"/>
    <mergeCell ref="J110:J111"/>
    <mergeCell ref="K110:K111"/>
    <mergeCell ref="L110:L111"/>
    <mergeCell ref="M110:M111"/>
    <mergeCell ref="N110:N111"/>
    <mergeCell ref="O110:O111"/>
    <mergeCell ref="P110:P111"/>
    <mergeCell ref="E104:E105"/>
    <mergeCell ref="F104:F105"/>
    <mergeCell ref="G104:G105"/>
    <mergeCell ref="H104:H105"/>
    <mergeCell ref="I104:I105"/>
    <mergeCell ref="J104:J105"/>
    <mergeCell ref="M100:M101"/>
    <mergeCell ref="N100:N101"/>
    <mergeCell ref="O100:O101"/>
    <mergeCell ref="P100:P101"/>
    <mergeCell ref="A104:A145"/>
    <mergeCell ref="B104:B111"/>
    <mergeCell ref="C104:C109"/>
    <mergeCell ref="D104:D105"/>
    <mergeCell ref="C124:C127"/>
    <mergeCell ref="D124:D125"/>
    <mergeCell ref="E124:E125"/>
    <mergeCell ref="F124:F125"/>
    <mergeCell ref="G124:G125"/>
    <mergeCell ref="H124:H125"/>
    <mergeCell ref="I124:I125"/>
    <mergeCell ref="J124:J125"/>
    <mergeCell ref="K124:K125"/>
    <mergeCell ref="L124:L125"/>
    <mergeCell ref="M124:M125"/>
    <mergeCell ref="N124:N125"/>
    <mergeCell ref="O124:O125"/>
    <mergeCell ref="I106:I107"/>
    <mergeCell ref="J106:J107"/>
    <mergeCell ref="K106:K107"/>
    <mergeCell ref="L106:L107"/>
    <mergeCell ref="M106:M107"/>
    <mergeCell ref="N106:N107"/>
    <mergeCell ref="O106:O107"/>
    <mergeCell ref="P106:P107"/>
    <mergeCell ref="C102:C103"/>
    <mergeCell ref="D102:D103"/>
    <mergeCell ref="E102:E103"/>
    <mergeCell ref="I96:I97"/>
    <mergeCell ref="J96:J97"/>
    <mergeCell ref="K96:K97"/>
    <mergeCell ref="L96:L97"/>
    <mergeCell ref="M96:M97"/>
    <mergeCell ref="N96:N97"/>
    <mergeCell ref="O96:O97"/>
    <mergeCell ref="P96:P97"/>
    <mergeCell ref="B98:B103"/>
    <mergeCell ref="C98:C101"/>
    <mergeCell ref="D98:D99"/>
    <mergeCell ref="E98:E99"/>
    <mergeCell ref="F98:F99"/>
    <mergeCell ref="G98:G99"/>
    <mergeCell ref="H98:H99"/>
    <mergeCell ref="I98:I99"/>
    <mergeCell ref="J98:J99"/>
    <mergeCell ref="K98:K99"/>
    <mergeCell ref="L98:L99"/>
    <mergeCell ref="M98:M99"/>
    <mergeCell ref="N98:N99"/>
    <mergeCell ref="O98:O99"/>
    <mergeCell ref="P98:P99"/>
    <mergeCell ref="D100:D101"/>
    <mergeCell ref="E100:E101"/>
    <mergeCell ref="F100:F101"/>
    <mergeCell ref="G100:G101"/>
    <mergeCell ref="H100:H101"/>
    <mergeCell ref="I100:I101"/>
    <mergeCell ref="J100:J101"/>
    <mergeCell ref="K100:K101"/>
    <mergeCell ref="L100:L101"/>
    <mergeCell ref="F92:F93"/>
    <mergeCell ref="G92:G93"/>
    <mergeCell ref="H92:H93"/>
    <mergeCell ref="I92:I93"/>
    <mergeCell ref="J92:J93"/>
    <mergeCell ref="K92:K93"/>
    <mergeCell ref="L92:L93"/>
    <mergeCell ref="M92:M93"/>
    <mergeCell ref="N92:N93"/>
    <mergeCell ref="O92:O93"/>
    <mergeCell ref="P92:P93"/>
    <mergeCell ref="B94:B97"/>
    <mergeCell ref="C94:C95"/>
    <mergeCell ref="D94:D95"/>
    <mergeCell ref="E94:E95"/>
    <mergeCell ref="F94:F95"/>
    <mergeCell ref="G94:G95"/>
    <mergeCell ref="H94:H95"/>
    <mergeCell ref="I94:I95"/>
    <mergeCell ref="J94:J95"/>
    <mergeCell ref="K94:K95"/>
    <mergeCell ref="L94:L95"/>
    <mergeCell ref="M94:M95"/>
    <mergeCell ref="N94:N95"/>
    <mergeCell ref="O94:O95"/>
    <mergeCell ref="P94:P95"/>
    <mergeCell ref="C96:C97"/>
    <mergeCell ref="D96:D97"/>
    <mergeCell ref="E96:E97"/>
    <mergeCell ref="F96:F97"/>
    <mergeCell ref="G96:G97"/>
    <mergeCell ref="H96:H97"/>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B90:B93"/>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C92:C93"/>
    <mergeCell ref="D92:D93"/>
    <mergeCell ref="E92:E93"/>
    <mergeCell ref="D84:D85"/>
    <mergeCell ref="E84:E85"/>
    <mergeCell ref="F84:F85"/>
    <mergeCell ref="G84:G85"/>
    <mergeCell ref="H84:H85"/>
    <mergeCell ref="I84:I85"/>
    <mergeCell ref="J84:J85"/>
    <mergeCell ref="K84:K85"/>
    <mergeCell ref="L84:L85"/>
    <mergeCell ref="M84:M85"/>
    <mergeCell ref="N84:N85"/>
    <mergeCell ref="O84:O85"/>
    <mergeCell ref="P84:P85"/>
    <mergeCell ref="D86:D87"/>
    <mergeCell ref="E86:E87"/>
    <mergeCell ref="F86:F87"/>
    <mergeCell ref="G86:G87"/>
    <mergeCell ref="H86:H87"/>
    <mergeCell ref="I86:I87"/>
    <mergeCell ref="J86:J87"/>
    <mergeCell ref="K86:K87"/>
    <mergeCell ref="L86:L87"/>
    <mergeCell ref="M86:M87"/>
    <mergeCell ref="N86:N87"/>
    <mergeCell ref="O86:O87"/>
    <mergeCell ref="P86:P87"/>
    <mergeCell ref="D80:D81"/>
    <mergeCell ref="E80:E81"/>
    <mergeCell ref="F80:F81"/>
    <mergeCell ref="G80:G81"/>
    <mergeCell ref="H80:H81"/>
    <mergeCell ref="I80:I81"/>
    <mergeCell ref="J80:J81"/>
    <mergeCell ref="K80:K81"/>
    <mergeCell ref="L80:L81"/>
    <mergeCell ref="M80:M81"/>
    <mergeCell ref="N80:N81"/>
    <mergeCell ref="O80:O81"/>
    <mergeCell ref="P80:P81"/>
    <mergeCell ref="D82:D83"/>
    <mergeCell ref="E82:E83"/>
    <mergeCell ref="F82:F83"/>
    <mergeCell ref="G82:G83"/>
    <mergeCell ref="H82:H83"/>
    <mergeCell ref="I82:I83"/>
    <mergeCell ref="J82:J83"/>
    <mergeCell ref="K82:K83"/>
    <mergeCell ref="L82:L83"/>
    <mergeCell ref="M82:M83"/>
    <mergeCell ref="N82:N83"/>
    <mergeCell ref="O82:O83"/>
    <mergeCell ref="P82:P83"/>
    <mergeCell ref="H76:H77"/>
    <mergeCell ref="I76:I77"/>
    <mergeCell ref="J76:J77"/>
    <mergeCell ref="K76:K77"/>
    <mergeCell ref="L76:L77"/>
    <mergeCell ref="M76:M77"/>
    <mergeCell ref="N76:N77"/>
    <mergeCell ref="O76:O77"/>
    <mergeCell ref="P76:P77"/>
    <mergeCell ref="D78:D79"/>
    <mergeCell ref="E78:E79"/>
    <mergeCell ref="F78:F79"/>
    <mergeCell ref="G78:G79"/>
    <mergeCell ref="H78:H79"/>
    <mergeCell ref="I78:I79"/>
    <mergeCell ref="J78:J79"/>
    <mergeCell ref="K78:K79"/>
    <mergeCell ref="L78:L79"/>
    <mergeCell ref="M78:M79"/>
    <mergeCell ref="N78:N79"/>
    <mergeCell ref="O78:O79"/>
    <mergeCell ref="P78:P79"/>
    <mergeCell ref="B72:B89"/>
    <mergeCell ref="C72:C87"/>
    <mergeCell ref="D72:D73"/>
    <mergeCell ref="E72:E73"/>
    <mergeCell ref="F72:F73"/>
    <mergeCell ref="G72:G73"/>
    <mergeCell ref="H72:H73"/>
    <mergeCell ref="I72:I73"/>
    <mergeCell ref="J72:J73"/>
    <mergeCell ref="K72:K73"/>
    <mergeCell ref="L72:L73"/>
    <mergeCell ref="M72:M73"/>
    <mergeCell ref="N72:N73"/>
    <mergeCell ref="O72:O73"/>
    <mergeCell ref="P72:P73"/>
    <mergeCell ref="D74:D75"/>
    <mergeCell ref="E74:E75"/>
    <mergeCell ref="F74:F75"/>
    <mergeCell ref="G74:G75"/>
    <mergeCell ref="H74:H75"/>
    <mergeCell ref="I74:I75"/>
    <mergeCell ref="J74:J75"/>
    <mergeCell ref="K74:K75"/>
    <mergeCell ref="L74:L75"/>
    <mergeCell ref="M74:M75"/>
    <mergeCell ref="N74:N75"/>
    <mergeCell ref="O74:O75"/>
    <mergeCell ref="P74:P75"/>
    <mergeCell ref="D76:D77"/>
    <mergeCell ref="E76:E77"/>
    <mergeCell ref="F76:F77"/>
    <mergeCell ref="G76:G77"/>
    <mergeCell ref="B68:B71"/>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C70:C71"/>
    <mergeCell ref="D70:D71"/>
    <mergeCell ref="E70:E71"/>
    <mergeCell ref="F70:F71"/>
    <mergeCell ref="G70:G71"/>
    <mergeCell ref="H70:H71"/>
    <mergeCell ref="I70:I71"/>
    <mergeCell ref="J70:J71"/>
    <mergeCell ref="K70:K71"/>
    <mergeCell ref="L70:L71"/>
    <mergeCell ref="M70:M71"/>
    <mergeCell ref="N70:N71"/>
    <mergeCell ref="O70:O71"/>
    <mergeCell ref="P70:P71"/>
    <mergeCell ref="P62:P63"/>
    <mergeCell ref="K64:K65"/>
    <mergeCell ref="L64:L65"/>
    <mergeCell ref="M64:M65"/>
    <mergeCell ref="N64:N65"/>
    <mergeCell ref="O64:O65"/>
    <mergeCell ref="P64:P65"/>
    <mergeCell ref="C66:C67"/>
    <mergeCell ref="D66:D67"/>
    <mergeCell ref="E66:E67"/>
    <mergeCell ref="F66:F67"/>
    <mergeCell ref="G66:G67"/>
    <mergeCell ref="H66:H67"/>
    <mergeCell ref="I66:I67"/>
    <mergeCell ref="J66:J67"/>
    <mergeCell ref="K66:K67"/>
    <mergeCell ref="L66:L67"/>
    <mergeCell ref="M66:M67"/>
    <mergeCell ref="N66:N67"/>
    <mergeCell ref="O66:O67"/>
    <mergeCell ref="P66:P67"/>
    <mergeCell ref="C62:C65"/>
    <mergeCell ref="D62:D63"/>
    <mergeCell ref="E62:E63"/>
    <mergeCell ref="F62:F63"/>
    <mergeCell ref="G62:G63"/>
    <mergeCell ref="H62:H63"/>
    <mergeCell ref="I62:I63"/>
    <mergeCell ref="J62:J63"/>
    <mergeCell ref="K62:K63"/>
    <mergeCell ref="L62:L63"/>
    <mergeCell ref="D58:D59"/>
    <mergeCell ref="E58:E59"/>
    <mergeCell ref="F58:F59"/>
    <mergeCell ref="G58:G59"/>
    <mergeCell ref="H58:H59"/>
    <mergeCell ref="I58:I59"/>
    <mergeCell ref="J58:J59"/>
    <mergeCell ref="K58:K59"/>
    <mergeCell ref="L58:L59"/>
    <mergeCell ref="M58:M59"/>
    <mergeCell ref="N58:N59"/>
    <mergeCell ref="O58:O59"/>
    <mergeCell ref="P58:P59"/>
    <mergeCell ref="A62:A103"/>
    <mergeCell ref="B62:B67"/>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M62:M63"/>
    <mergeCell ref="N62:N63"/>
    <mergeCell ref="O62:O63"/>
    <mergeCell ref="F54:F55"/>
    <mergeCell ref="G54:G55"/>
    <mergeCell ref="H54:H55"/>
    <mergeCell ref="I54:I55"/>
    <mergeCell ref="J54:J55"/>
    <mergeCell ref="K54:K55"/>
    <mergeCell ref="L54:L55"/>
    <mergeCell ref="M54:M55"/>
    <mergeCell ref="N54:N55"/>
    <mergeCell ref="O54:O55"/>
    <mergeCell ref="P54:P55"/>
    <mergeCell ref="D56:D57"/>
    <mergeCell ref="E56:E57"/>
    <mergeCell ref="F56:F57"/>
    <mergeCell ref="G56:G57"/>
    <mergeCell ref="H56:H57"/>
    <mergeCell ref="I56:I57"/>
    <mergeCell ref="J56:J57"/>
    <mergeCell ref="K56:K57"/>
    <mergeCell ref="L56:L57"/>
    <mergeCell ref="M56:M57"/>
    <mergeCell ref="N56:N57"/>
    <mergeCell ref="O56:O57"/>
    <mergeCell ref="P56:P57"/>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B46:B51"/>
    <mergeCell ref="B52:B61"/>
    <mergeCell ref="C52:C59"/>
    <mergeCell ref="D52:D53"/>
    <mergeCell ref="E52:E53"/>
    <mergeCell ref="F52:F53"/>
    <mergeCell ref="G52:G53"/>
    <mergeCell ref="H52:H53"/>
    <mergeCell ref="I52:I53"/>
    <mergeCell ref="J52:J53"/>
    <mergeCell ref="K52:K53"/>
    <mergeCell ref="L52:L53"/>
    <mergeCell ref="M52:M53"/>
    <mergeCell ref="N52:N53"/>
    <mergeCell ref="O52:O53"/>
    <mergeCell ref="P52:P53"/>
    <mergeCell ref="D54:D55"/>
    <mergeCell ref="E54:E55"/>
    <mergeCell ref="G40:G41"/>
    <mergeCell ref="H40:H41"/>
    <mergeCell ref="I40:I41"/>
    <mergeCell ref="J40:J41"/>
    <mergeCell ref="K40:K41"/>
    <mergeCell ref="L40:L41"/>
    <mergeCell ref="M40:M41"/>
    <mergeCell ref="N40:N41"/>
    <mergeCell ref="O40:O41"/>
    <mergeCell ref="P40:P41"/>
    <mergeCell ref="D42:D43"/>
    <mergeCell ref="E42:E43"/>
    <mergeCell ref="F42:F43"/>
    <mergeCell ref="G42:G43"/>
    <mergeCell ref="H42:H43"/>
    <mergeCell ref="I42:I43"/>
    <mergeCell ref="J42:J43"/>
    <mergeCell ref="K42:K43"/>
    <mergeCell ref="L42:L43"/>
    <mergeCell ref="M42:M43"/>
    <mergeCell ref="N42:N43"/>
    <mergeCell ref="O42:O43"/>
    <mergeCell ref="P42:P43"/>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B38:B45"/>
    <mergeCell ref="C38:C43"/>
    <mergeCell ref="D38:D39"/>
    <mergeCell ref="E38:E39"/>
    <mergeCell ref="F38:F39"/>
    <mergeCell ref="G38:G39"/>
    <mergeCell ref="H38:H39"/>
    <mergeCell ref="I38:I39"/>
    <mergeCell ref="J38:J39"/>
    <mergeCell ref="K38:K39"/>
    <mergeCell ref="L38:L39"/>
    <mergeCell ref="M38:M39"/>
    <mergeCell ref="N38:N39"/>
    <mergeCell ref="O38:O39"/>
    <mergeCell ref="P38:P39"/>
    <mergeCell ref="D40:D41"/>
    <mergeCell ref="E40:E41"/>
    <mergeCell ref="F40:F41"/>
    <mergeCell ref="J32:J33"/>
    <mergeCell ref="K32:K33"/>
    <mergeCell ref="L32:L33"/>
    <mergeCell ref="M32:M33"/>
    <mergeCell ref="N32:N33"/>
    <mergeCell ref="O32:O33"/>
    <mergeCell ref="P32:P33"/>
    <mergeCell ref="D34:D35"/>
    <mergeCell ref="E34:E35"/>
    <mergeCell ref="F34:F35"/>
    <mergeCell ref="G34:G35"/>
    <mergeCell ref="H34:H35"/>
    <mergeCell ref="I34:I35"/>
    <mergeCell ref="J34:J35"/>
    <mergeCell ref="K34:K35"/>
    <mergeCell ref="L34:L35"/>
    <mergeCell ref="M34:M35"/>
    <mergeCell ref="N34:N35"/>
    <mergeCell ref="O34:O35"/>
    <mergeCell ref="P34:P35"/>
    <mergeCell ref="F28:F29"/>
    <mergeCell ref="G28:G29"/>
    <mergeCell ref="H28:H29"/>
    <mergeCell ref="I28:I29"/>
    <mergeCell ref="J28:J29"/>
    <mergeCell ref="K28:K29"/>
    <mergeCell ref="L28:L29"/>
    <mergeCell ref="M28:M29"/>
    <mergeCell ref="N28:N29"/>
    <mergeCell ref="O28:O29"/>
    <mergeCell ref="P28:P29"/>
    <mergeCell ref="B30:B37"/>
    <mergeCell ref="C30:C35"/>
    <mergeCell ref="D30:D31"/>
    <mergeCell ref="E30:E31"/>
    <mergeCell ref="F30:F31"/>
    <mergeCell ref="G30:G31"/>
    <mergeCell ref="H30:H31"/>
    <mergeCell ref="I30:I31"/>
    <mergeCell ref="J30:J31"/>
    <mergeCell ref="K30:K31"/>
    <mergeCell ref="L30:L31"/>
    <mergeCell ref="M30:M31"/>
    <mergeCell ref="N30:N31"/>
    <mergeCell ref="O30:O31"/>
    <mergeCell ref="P30:P31"/>
    <mergeCell ref="D32:D33"/>
    <mergeCell ref="E32:E33"/>
    <mergeCell ref="F32:F33"/>
    <mergeCell ref="G32:G33"/>
    <mergeCell ref="H32:H33"/>
    <mergeCell ref="I32:I33"/>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B26:B29"/>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C28:C29"/>
    <mergeCell ref="D28:D29"/>
    <mergeCell ref="E28:E29"/>
    <mergeCell ref="G20:G21"/>
    <mergeCell ref="H20:H21"/>
    <mergeCell ref="I20:I21"/>
    <mergeCell ref="J20:J21"/>
    <mergeCell ref="K20:K21"/>
    <mergeCell ref="L20:L21"/>
    <mergeCell ref="M20:M21"/>
    <mergeCell ref="N20:N21"/>
    <mergeCell ref="O20:O21"/>
    <mergeCell ref="P20:P21"/>
    <mergeCell ref="D22:D23"/>
    <mergeCell ref="E22:E23"/>
    <mergeCell ref="F22:F23"/>
    <mergeCell ref="G22:G23"/>
    <mergeCell ref="H22:H23"/>
    <mergeCell ref="I22:I23"/>
    <mergeCell ref="J22:J23"/>
    <mergeCell ref="K22:K23"/>
    <mergeCell ref="L22:L23"/>
    <mergeCell ref="M22:M23"/>
    <mergeCell ref="N22:N23"/>
    <mergeCell ref="O22:O23"/>
    <mergeCell ref="P22:P23"/>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B18:B25"/>
    <mergeCell ref="C18:C23"/>
    <mergeCell ref="D18:D19"/>
    <mergeCell ref="E18:E19"/>
    <mergeCell ref="F18:F19"/>
    <mergeCell ref="G18:G19"/>
    <mergeCell ref="H18:H19"/>
    <mergeCell ref="I18:I19"/>
    <mergeCell ref="J18:J19"/>
    <mergeCell ref="K18:K19"/>
    <mergeCell ref="L18:L19"/>
    <mergeCell ref="M18:M19"/>
    <mergeCell ref="N18:N19"/>
    <mergeCell ref="O18:O19"/>
    <mergeCell ref="P18:P19"/>
    <mergeCell ref="D20:D21"/>
    <mergeCell ref="E20:E21"/>
    <mergeCell ref="F20:F21"/>
    <mergeCell ref="L12:L13"/>
    <mergeCell ref="M12:M13"/>
    <mergeCell ref="N12:N13"/>
    <mergeCell ref="O12:O13"/>
    <mergeCell ref="P12:P13"/>
    <mergeCell ref="D14:D15"/>
    <mergeCell ref="E14:E15"/>
    <mergeCell ref="F14:F15"/>
    <mergeCell ref="G14:G15"/>
    <mergeCell ref="H14:H15"/>
    <mergeCell ref="I14:I15"/>
    <mergeCell ref="J14:J15"/>
    <mergeCell ref="K14:K15"/>
    <mergeCell ref="L14:L15"/>
    <mergeCell ref="M14:M15"/>
    <mergeCell ref="N14:N15"/>
    <mergeCell ref="O14:O15"/>
    <mergeCell ref="P14:P15"/>
    <mergeCell ref="C46:C49"/>
    <mergeCell ref="C50:C51"/>
    <mergeCell ref="A1:Q1"/>
    <mergeCell ref="A2:Q2"/>
    <mergeCell ref="A3:A11"/>
    <mergeCell ref="B3:B11"/>
    <mergeCell ref="C3:C11"/>
    <mergeCell ref="D3:D11"/>
    <mergeCell ref="E3:E11"/>
    <mergeCell ref="F3:P3"/>
    <mergeCell ref="F4:F11"/>
    <mergeCell ref="G4:G11"/>
    <mergeCell ref="H4:H11"/>
    <mergeCell ref="I4:I11"/>
    <mergeCell ref="J4:J11"/>
    <mergeCell ref="K4:K11"/>
    <mergeCell ref="L4:L11"/>
    <mergeCell ref="M4:M11"/>
    <mergeCell ref="N4:N11"/>
    <mergeCell ref="O4:O11"/>
    <mergeCell ref="P4:P11"/>
    <mergeCell ref="A12:A61"/>
    <mergeCell ref="B12:B17"/>
    <mergeCell ref="C12:C15"/>
    <mergeCell ref="D12:D13"/>
    <mergeCell ref="E12:E13"/>
    <mergeCell ref="F12:F13"/>
    <mergeCell ref="G12:G13"/>
    <mergeCell ref="H12:H13"/>
    <mergeCell ref="I12:I13"/>
    <mergeCell ref="J12:J13"/>
    <mergeCell ref="K12:K13"/>
    <mergeCell ref="G234:G235"/>
    <mergeCell ref="H234:H235"/>
    <mergeCell ref="C120:C123"/>
    <mergeCell ref="D120:D121"/>
    <mergeCell ref="E120:E121"/>
    <mergeCell ref="F120:F121"/>
    <mergeCell ref="G120:G121"/>
    <mergeCell ref="H120:H121"/>
    <mergeCell ref="I120:I121"/>
    <mergeCell ref="J120:J121"/>
    <mergeCell ref="K120:K121"/>
    <mergeCell ref="L120:L121"/>
    <mergeCell ref="M120:M121"/>
    <mergeCell ref="N120:N121"/>
    <mergeCell ref="O120:O121"/>
    <mergeCell ref="D192:D193"/>
    <mergeCell ref="C190:C193"/>
    <mergeCell ref="E190:E191"/>
    <mergeCell ref="F190:F191"/>
    <mergeCell ref="G190:G191"/>
    <mergeCell ref="H190:H191"/>
    <mergeCell ref="I190:I191"/>
    <mergeCell ref="J190:J191"/>
    <mergeCell ref="K190:K191"/>
    <mergeCell ref="L190:L191"/>
    <mergeCell ref="M190:M191"/>
    <mergeCell ref="N190:N191"/>
    <mergeCell ref="O190:O191"/>
    <mergeCell ref="F140:F141"/>
    <mergeCell ref="G140:G141"/>
    <mergeCell ref="H140:H141"/>
    <mergeCell ref="I140:I141"/>
    <mergeCell ref="N234:N235"/>
    <mergeCell ref="O234:O235"/>
    <mergeCell ref="D232:D233"/>
    <mergeCell ref="C232:C233"/>
    <mergeCell ref="E232:E233"/>
    <mergeCell ref="F232:F233"/>
    <mergeCell ref="G232:G233"/>
    <mergeCell ref="H232:H233"/>
    <mergeCell ref="I232:I233"/>
    <mergeCell ref="J232:J233"/>
    <mergeCell ref="K232:K233"/>
    <mergeCell ref="L232:L233"/>
    <mergeCell ref="M232:M233"/>
    <mergeCell ref="N232:N233"/>
    <mergeCell ref="O232:O233"/>
    <mergeCell ref="C238:C241"/>
    <mergeCell ref="D238:D239"/>
    <mergeCell ref="E238:E239"/>
    <mergeCell ref="F238:F239"/>
    <mergeCell ref="G238:G239"/>
    <mergeCell ref="H238:H239"/>
    <mergeCell ref="I238:I239"/>
    <mergeCell ref="J238:J239"/>
    <mergeCell ref="K238:K239"/>
    <mergeCell ref="L238:L239"/>
    <mergeCell ref="M238:M239"/>
    <mergeCell ref="N238:N239"/>
    <mergeCell ref="O238:O239"/>
    <mergeCell ref="C234:C237"/>
    <mergeCell ref="D234:D235"/>
    <mergeCell ref="E234:E235"/>
    <mergeCell ref="F234:F23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workbookViewId="0">
      <pane xSplit="2" ySplit="3" topLeftCell="C4" activePane="bottomRight" state="frozen"/>
      <selection pane="topRight" activeCell="C1" sqref="C1"/>
      <selection pane="bottomLeft" activeCell="A5" sqref="A5"/>
      <selection pane="bottomRight" sqref="A1:O1"/>
    </sheetView>
  </sheetViews>
  <sheetFormatPr defaultRowHeight="15" x14ac:dyDescent="0.25"/>
  <cols>
    <col min="1" max="1" width="15.140625" style="9" customWidth="1"/>
    <col min="2" max="2" width="16.7109375" style="9" customWidth="1"/>
    <col min="3" max="3" width="13.7109375" style="9" customWidth="1"/>
    <col min="4" max="4" width="16.7109375" style="9" customWidth="1"/>
    <col min="5" max="5" width="13.7109375" style="9" customWidth="1"/>
    <col min="6" max="6" width="15.5703125" style="9" customWidth="1"/>
    <col min="7" max="7" width="13.7109375" style="9" customWidth="1"/>
    <col min="8" max="8" width="13" style="9" customWidth="1"/>
    <col min="9" max="9" width="13.7109375" style="9" customWidth="1"/>
    <col min="10" max="10" width="15.7109375" style="9" customWidth="1"/>
    <col min="11" max="11" width="13.7109375" style="9" customWidth="1"/>
    <col min="12" max="12" width="14.140625" style="9" customWidth="1"/>
    <col min="13" max="13" width="21.28515625" style="9" customWidth="1"/>
    <col min="14" max="14" width="13.7109375" style="9" customWidth="1"/>
    <col min="15" max="15" width="87.5703125" style="9" customWidth="1"/>
    <col min="16" max="16384" width="9.140625" style="9"/>
  </cols>
  <sheetData>
    <row r="1" spans="1:15" ht="19.5" x14ac:dyDescent="0.25">
      <c r="A1" s="114" t="s">
        <v>362</v>
      </c>
      <c r="B1" s="114"/>
      <c r="C1" s="114"/>
      <c r="D1" s="114"/>
      <c r="E1" s="114"/>
      <c r="F1" s="114"/>
      <c r="G1" s="114"/>
      <c r="H1" s="114"/>
      <c r="I1" s="114"/>
      <c r="J1" s="114"/>
      <c r="K1" s="114"/>
      <c r="L1" s="114"/>
      <c r="M1" s="114"/>
      <c r="N1" s="114"/>
      <c r="O1" s="114"/>
    </row>
    <row r="2" spans="1:15" ht="19.5" x14ac:dyDescent="0.25">
      <c r="A2" s="26"/>
      <c r="B2" s="26"/>
      <c r="C2" s="26"/>
      <c r="D2" s="26"/>
      <c r="E2" s="26"/>
      <c r="F2" s="26"/>
      <c r="G2" s="26"/>
      <c r="H2" s="26"/>
      <c r="I2" s="26"/>
      <c r="J2" s="26"/>
      <c r="K2" s="26"/>
      <c r="L2" s="26"/>
      <c r="M2" s="26"/>
      <c r="N2" s="26"/>
      <c r="O2" s="26"/>
    </row>
    <row r="3" spans="1:15" ht="102" x14ac:dyDescent="0.25">
      <c r="A3" s="22" t="s">
        <v>3</v>
      </c>
      <c r="B3" s="22" t="s">
        <v>4</v>
      </c>
      <c r="C3" s="22" t="s">
        <v>363</v>
      </c>
      <c r="D3" s="22" t="s">
        <v>364</v>
      </c>
      <c r="E3" s="22" t="s">
        <v>365</v>
      </c>
      <c r="F3" s="22" t="s">
        <v>366</v>
      </c>
      <c r="G3" s="22" t="s">
        <v>367</v>
      </c>
      <c r="H3" s="22" t="s">
        <v>368</v>
      </c>
      <c r="I3" s="22" t="s">
        <v>369</v>
      </c>
      <c r="J3" s="22" t="s">
        <v>370</v>
      </c>
      <c r="K3" s="22" t="s">
        <v>371</v>
      </c>
      <c r="L3" s="22" t="s">
        <v>372</v>
      </c>
      <c r="M3" s="22" t="s">
        <v>817</v>
      </c>
      <c r="N3" s="22" t="s">
        <v>373</v>
      </c>
    </row>
    <row r="4" spans="1:15" x14ac:dyDescent="0.25">
      <c r="A4" s="121" t="s">
        <v>16</v>
      </c>
      <c r="B4" s="11" t="s">
        <v>17</v>
      </c>
      <c r="C4" s="25">
        <v>55416</v>
      </c>
      <c r="D4" s="25">
        <v>0</v>
      </c>
      <c r="E4" s="25">
        <v>162</v>
      </c>
      <c r="F4" s="25">
        <f>C4/E4</f>
        <v>342.07407407407408</v>
      </c>
      <c r="G4" s="19"/>
      <c r="H4" s="25">
        <v>0</v>
      </c>
      <c r="I4" s="25">
        <v>0</v>
      </c>
      <c r="J4" s="25">
        <v>0</v>
      </c>
      <c r="K4" s="25">
        <v>0</v>
      </c>
      <c r="L4" s="25">
        <v>0</v>
      </c>
      <c r="M4" s="25">
        <v>0</v>
      </c>
      <c r="N4" s="25">
        <v>0</v>
      </c>
    </row>
    <row r="5" spans="1:15" x14ac:dyDescent="0.25">
      <c r="A5" s="122"/>
      <c r="B5" s="69" t="s">
        <v>18</v>
      </c>
      <c r="C5" s="25"/>
      <c r="D5" s="25"/>
      <c r="E5" s="25"/>
      <c r="F5" s="25"/>
      <c r="G5" s="19"/>
      <c r="H5" s="25"/>
      <c r="I5" s="25"/>
      <c r="J5" s="25"/>
      <c r="K5" s="25"/>
      <c r="L5" s="25"/>
      <c r="M5" s="25"/>
      <c r="N5" s="25"/>
    </row>
    <row r="6" spans="1:15" x14ac:dyDescent="0.25">
      <c r="A6" s="122"/>
      <c r="B6" s="11" t="s">
        <v>19</v>
      </c>
      <c r="C6" s="25">
        <v>4501</v>
      </c>
      <c r="D6" s="25">
        <v>2620</v>
      </c>
      <c r="E6" s="25">
        <v>346</v>
      </c>
      <c r="F6" s="25">
        <f t="shared" ref="F6:F63" si="0">C6/E6</f>
        <v>13.008670520231213</v>
      </c>
      <c r="G6" s="25"/>
      <c r="H6" s="25">
        <v>0</v>
      </c>
      <c r="I6" s="25">
        <v>0</v>
      </c>
      <c r="J6" s="25">
        <v>0</v>
      </c>
      <c r="K6" s="25">
        <v>0</v>
      </c>
      <c r="L6" s="25">
        <v>0</v>
      </c>
      <c r="M6" s="25">
        <v>0</v>
      </c>
      <c r="N6" s="25">
        <v>0</v>
      </c>
    </row>
    <row r="7" spans="1:15" x14ac:dyDescent="0.25">
      <c r="A7" s="122"/>
      <c r="B7" s="11" t="s">
        <v>20</v>
      </c>
      <c r="C7" s="25">
        <v>21618</v>
      </c>
      <c r="D7" s="25">
        <v>0</v>
      </c>
      <c r="E7" s="25">
        <v>3246</v>
      </c>
      <c r="F7" s="25">
        <f t="shared" si="0"/>
        <v>6.6598890942698707</v>
      </c>
      <c r="G7" s="19"/>
      <c r="H7" s="25">
        <v>25</v>
      </c>
      <c r="I7" s="25">
        <v>8</v>
      </c>
      <c r="J7" s="25">
        <v>23</v>
      </c>
      <c r="K7" s="25">
        <v>6</v>
      </c>
      <c r="L7" s="25">
        <v>10</v>
      </c>
      <c r="M7" s="25">
        <v>8</v>
      </c>
      <c r="N7" s="25">
        <v>1</v>
      </c>
    </row>
    <row r="8" spans="1:15" x14ac:dyDescent="0.25">
      <c r="A8" s="122"/>
      <c r="B8" s="11" t="s">
        <v>21</v>
      </c>
      <c r="C8" s="25">
        <v>18655</v>
      </c>
      <c r="D8" s="25">
        <v>2244</v>
      </c>
      <c r="E8" s="25">
        <v>67</v>
      </c>
      <c r="F8" s="25">
        <f t="shared" si="0"/>
        <v>278.43283582089555</v>
      </c>
      <c r="G8" s="25"/>
      <c r="H8" s="25">
        <v>0</v>
      </c>
      <c r="I8" s="25">
        <v>5</v>
      </c>
      <c r="J8" s="25">
        <v>5</v>
      </c>
      <c r="K8" s="25">
        <v>0</v>
      </c>
      <c r="L8" s="25">
        <v>4</v>
      </c>
      <c r="M8" s="25">
        <v>0</v>
      </c>
      <c r="N8" s="25">
        <v>0</v>
      </c>
    </row>
    <row r="9" spans="1:15" x14ac:dyDescent="0.25">
      <c r="A9" s="122"/>
      <c r="B9" s="11" t="s">
        <v>22</v>
      </c>
      <c r="C9" s="20">
        <v>6942</v>
      </c>
      <c r="D9" s="20">
        <v>3471</v>
      </c>
      <c r="E9" s="20">
        <v>119</v>
      </c>
      <c r="F9" s="25">
        <f t="shared" si="0"/>
        <v>58.336134453781511</v>
      </c>
      <c r="G9" s="20"/>
      <c r="H9" s="20">
        <v>0</v>
      </c>
      <c r="I9" s="20">
        <v>22</v>
      </c>
      <c r="J9" s="20">
        <v>22</v>
      </c>
      <c r="K9" s="20">
        <v>0</v>
      </c>
      <c r="L9" s="20">
        <v>6</v>
      </c>
      <c r="M9" s="20">
        <v>6</v>
      </c>
      <c r="N9" s="20">
        <v>0</v>
      </c>
    </row>
    <row r="10" spans="1:15" x14ac:dyDescent="0.25">
      <c r="A10" s="123"/>
      <c r="B10" s="11" t="s">
        <v>23</v>
      </c>
      <c r="C10" s="25">
        <v>21811</v>
      </c>
      <c r="D10" s="25">
        <v>8023</v>
      </c>
      <c r="E10" s="25">
        <v>61</v>
      </c>
      <c r="F10" s="25">
        <f t="shared" si="0"/>
        <v>357.55737704918033</v>
      </c>
      <c r="G10" s="25"/>
      <c r="H10" s="25">
        <v>0</v>
      </c>
      <c r="I10" s="25">
        <v>0</v>
      </c>
      <c r="J10" s="25">
        <v>0</v>
      </c>
      <c r="K10" s="25">
        <v>0</v>
      </c>
      <c r="L10" s="25">
        <v>0</v>
      </c>
      <c r="M10" s="25">
        <v>0</v>
      </c>
      <c r="N10" s="25">
        <v>0</v>
      </c>
    </row>
    <row r="11" spans="1:15" x14ac:dyDescent="0.25">
      <c r="A11" s="121" t="s">
        <v>25</v>
      </c>
      <c r="B11" s="11" t="s">
        <v>26</v>
      </c>
      <c r="C11" s="25">
        <v>41867</v>
      </c>
      <c r="D11" s="25">
        <v>26965</v>
      </c>
      <c r="E11" s="25">
        <v>70</v>
      </c>
      <c r="F11" s="25">
        <f t="shared" si="0"/>
        <v>598.1</v>
      </c>
      <c r="G11" s="25"/>
      <c r="H11" s="25">
        <v>0</v>
      </c>
      <c r="I11" s="25">
        <v>43</v>
      </c>
      <c r="J11" s="25">
        <v>45</v>
      </c>
      <c r="K11" s="25">
        <v>0</v>
      </c>
      <c r="L11" s="25">
        <v>24</v>
      </c>
      <c r="M11" s="25">
        <v>7</v>
      </c>
      <c r="N11" s="25">
        <v>0</v>
      </c>
    </row>
    <row r="12" spans="1:15" x14ac:dyDescent="0.25">
      <c r="A12" s="122"/>
      <c r="B12" s="11" t="s">
        <v>27</v>
      </c>
      <c r="C12" s="25">
        <v>29157</v>
      </c>
      <c r="D12" s="25">
        <v>4802</v>
      </c>
      <c r="E12" s="25">
        <v>119</v>
      </c>
      <c r="F12" s="25">
        <f t="shared" si="0"/>
        <v>245.01680672268907</v>
      </c>
      <c r="G12" s="25"/>
      <c r="H12" s="25">
        <v>0</v>
      </c>
      <c r="I12" s="25">
        <v>14</v>
      </c>
      <c r="J12" s="25">
        <v>16</v>
      </c>
      <c r="K12" s="25">
        <v>0</v>
      </c>
      <c r="L12" s="25">
        <v>2</v>
      </c>
      <c r="M12" s="25">
        <v>2</v>
      </c>
      <c r="N12" s="25">
        <v>0</v>
      </c>
    </row>
    <row r="13" spans="1:15" x14ac:dyDescent="0.25">
      <c r="A13" s="122"/>
      <c r="B13" s="11" t="s">
        <v>28</v>
      </c>
      <c r="C13" s="25">
        <v>312875</v>
      </c>
      <c r="D13" s="25">
        <v>0</v>
      </c>
      <c r="E13" s="25">
        <v>834</v>
      </c>
      <c r="F13" s="25">
        <f t="shared" si="0"/>
        <v>375.14988009592327</v>
      </c>
      <c r="G13" s="20"/>
      <c r="H13" s="25">
        <v>0</v>
      </c>
      <c r="I13" s="25">
        <v>10</v>
      </c>
      <c r="J13" s="25">
        <v>0</v>
      </c>
      <c r="K13" s="25">
        <v>0</v>
      </c>
      <c r="L13" s="25">
        <v>87</v>
      </c>
      <c r="M13" s="25">
        <v>0</v>
      </c>
      <c r="N13" s="25">
        <v>0</v>
      </c>
    </row>
    <row r="14" spans="1:15" x14ac:dyDescent="0.25">
      <c r="A14" s="122"/>
      <c r="B14" s="11" t="s">
        <v>29</v>
      </c>
      <c r="C14" s="25">
        <v>100158</v>
      </c>
      <c r="D14" s="25">
        <v>78412</v>
      </c>
      <c r="E14" s="25">
        <v>187</v>
      </c>
      <c r="F14" s="25">
        <f t="shared" si="0"/>
        <v>535.60427807486633</v>
      </c>
      <c r="G14" s="25"/>
      <c r="H14" s="25">
        <v>0</v>
      </c>
      <c r="I14" s="25">
        <v>0</v>
      </c>
      <c r="J14" s="25">
        <v>0</v>
      </c>
      <c r="K14" s="25">
        <v>0</v>
      </c>
      <c r="L14" s="25">
        <v>0</v>
      </c>
      <c r="M14" s="25">
        <v>0</v>
      </c>
      <c r="N14" s="25">
        <v>0</v>
      </c>
    </row>
    <row r="15" spans="1:15" x14ac:dyDescent="0.25">
      <c r="A15" s="122"/>
      <c r="B15" s="11" t="s">
        <v>30</v>
      </c>
      <c r="C15" s="20">
        <v>51095</v>
      </c>
      <c r="D15" s="20">
        <v>26282</v>
      </c>
      <c r="E15" s="20">
        <v>151</v>
      </c>
      <c r="F15" s="25">
        <f t="shared" si="0"/>
        <v>338.37748344370863</v>
      </c>
      <c r="G15" s="20"/>
      <c r="H15" s="20">
        <v>0</v>
      </c>
      <c r="I15" s="20">
        <v>26</v>
      </c>
      <c r="J15" s="20">
        <v>15</v>
      </c>
      <c r="K15" s="20">
        <v>0</v>
      </c>
      <c r="L15" s="20">
        <v>27</v>
      </c>
      <c r="M15" s="20">
        <v>11</v>
      </c>
      <c r="N15" s="20">
        <v>0</v>
      </c>
    </row>
    <row r="16" spans="1:15" x14ac:dyDescent="0.25">
      <c r="A16" s="123"/>
      <c r="B16" s="11" t="s">
        <v>31</v>
      </c>
      <c r="C16" s="25">
        <v>33861</v>
      </c>
      <c r="D16" s="25">
        <v>8515</v>
      </c>
      <c r="E16" s="25">
        <v>108</v>
      </c>
      <c r="F16" s="25">
        <f t="shared" si="0"/>
        <v>313.52777777777777</v>
      </c>
      <c r="G16" s="25"/>
      <c r="H16" s="25">
        <v>43</v>
      </c>
      <c r="I16" s="25">
        <v>8</v>
      </c>
      <c r="J16" s="25">
        <v>0</v>
      </c>
      <c r="K16" s="25">
        <v>9</v>
      </c>
      <c r="L16" s="25">
        <v>9</v>
      </c>
      <c r="M16" s="25">
        <v>0</v>
      </c>
      <c r="N16" s="25">
        <v>9</v>
      </c>
    </row>
    <row r="17" spans="1:16" x14ac:dyDescent="0.25">
      <c r="A17" s="121" t="s">
        <v>32</v>
      </c>
      <c r="B17" s="11" t="s">
        <v>33</v>
      </c>
      <c r="C17" s="25">
        <v>166649</v>
      </c>
      <c r="D17" s="25">
        <v>0</v>
      </c>
      <c r="E17" s="25">
        <v>312</v>
      </c>
      <c r="F17" s="25">
        <f t="shared" si="0"/>
        <v>534.13141025641028</v>
      </c>
      <c r="G17" s="20"/>
      <c r="H17" s="25">
        <v>0</v>
      </c>
      <c r="I17" s="25">
        <v>16</v>
      </c>
      <c r="J17" s="25">
        <v>3</v>
      </c>
      <c r="K17" s="25">
        <v>0</v>
      </c>
      <c r="L17" s="25">
        <v>62</v>
      </c>
      <c r="M17" s="25">
        <v>1</v>
      </c>
      <c r="N17" s="25">
        <v>0</v>
      </c>
    </row>
    <row r="18" spans="1:16" x14ac:dyDescent="0.25">
      <c r="A18" s="122"/>
      <c r="B18" s="11" t="s">
        <v>34</v>
      </c>
      <c r="C18" s="25">
        <v>54635</v>
      </c>
      <c r="D18" s="25">
        <v>7322</v>
      </c>
      <c r="E18" s="25">
        <v>86</v>
      </c>
      <c r="F18" s="25">
        <f t="shared" si="0"/>
        <v>635.29069767441865</v>
      </c>
      <c r="G18" s="25"/>
      <c r="H18" s="25">
        <v>20</v>
      </c>
      <c r="I18" s="25">
        <v>38</v>
      </c>
      <c r="J18" s="25">
        <v>14</v>
      </c>
      <c r="K18" s="25">
        <v>0</v>
      </c>
      <c r="L18" s="25">
        <v>14</v>
      </c>
      <c r="M18" s="25">
        <v>0</v>
      </c>
      <c r="N18" s="25">
        <v>0</v>
      </c>
    </row>
    <row r="19" spans="1:16" x14ac:dyDescent="0.25">
      <c r="A19" s="122"/>
      <c r="B19" s="11" t="s">
        <v>35</v>
      </c>
      <c r="C19" s="25">
        <v>39407</v>
      </c>
      <c r="D19" s="25">
        <v>0</v>
      </c>
      <c r="E19" s="25">
        <v>58</v>
      </c>
      <c r="F19" s="25">
        <f t="shared" si="0"/>
        <v>679.43103448275861</v>
      </c>
      <c r="G19" s="19"/>
      <c r="H19" s="25">
        <v>0</v>
      </c>
      <c r="I19" s="25">
        <v>0</v>
      </c>
      <c r="J19" s="25">
        <v>0</v>
      </c>
      <c r="K19" s="25">
        <v>0</v>
      </c>
      <c r="L19" s="25">
        <v>0</v>
      </c>
      <c r="M19" s="25">
        <v>0</v>
      </c>
      <c r="N19" s="25">
        <v>0</v>
      </c>
    </row>
    <row r="20" spans="1:16" x14ac:dyDescent="0.25">
      <c r="A20" s="122"/>
      <c r="B20" s="11" t="s">
        <v>36</v>
      </c>
      <c r="C20" s="25">
        <v>3445</v>
      </c>
      <c r="D20" s="25">
        <v>0</v>
      </c>
      <c r="E20" s="25">
        <v>63</v>
      </c>
      <c r="F20" s="25">
        <f t="shared" si="0"/>
        <v>54.682539682539684</v>
      </c>
      <c r="G20" s="19"/>
      <c r="H20" s="25">
        <v>0</v>
      </c>
      <c r="I20" s="25">
        <v>0</v>
      </c>
      <c r="J20" s="25">
        <v>0</v>
      </c>
      <c r="K20" s="25">
        <v>0</v>
      </c>
      <c r="L20" s="25">
        <v>0</v>
      </c>
      <c r="M20" s="25">
        <v>0</v>
      </c>
      <c r="N20" s="25">
        <v>0</v>
      </c>
    </row>
    <row r="21" spans="1:16" x14ac:dyDescent="0.25">
      <c r="A21" s="122"/>
      <c r="B21" s="11" t="s">
        <v>37</v>
      </c>
      <c r="C21" s="20">
        <v>17964</v>
      </c>
      <c r="D21" s="20">
        <v>0</v>
      </c>
      <c r="E21" s="20">
        <v>55</v>
      </c>
      <c r="F21" s="25">
        <f t="shared" si="0"/>
        <v>326.61818181818182</v>
      </c>
      <c r="G21" s="20"/>
      <c r="H21" s="20">
        <v>0</v>
      </c>
      <c r="I21" s="20">
        <v>3</v>
      </c>
      <c r="J21" s="20">
        <v>0</v>
      </c>
      <c r="K21" s="20">
        <v>0</v>
      </c>
      <c r="L21" s="20">
        <v>6</v>
      </c>
      <c r="M21" s="20">
        <v>1</v>
      </c>
      <c r="N21" s="20">
        <v>0</v>
      </c>
    </row>
    <row r="22" spans="1:16" x14ac:dyDescent="0.25">
      <c r="A22" s="122"/>
      <c r="B22" s="11" t="s">
        <v>38</v>
      </c>
      <c r="C22" s="20">
        <v>18990</v>
      </c>
      <c r="D22" s="20">
        <v>4048</v>
      </c>
      <c r="E22" s="25">
        <v>57</v>
      </c>
      <c r="F22" s="25">
        <f t="shared" si="0"/>
        <v>333.15789473684208</v>
      </c>
      <c r="G22" s="20"/>
      <c r="H22" s="52">
        <v>0</v>
      </c>
      <c r="I22" s="20">
        <v>4</v>
      </c>
      <c r="J22" s="20">
        <v>0</v>
      </c>
      <c r="K22" s="20">
        <v>4</v>
      </c>
      <c r="L22" s="20">
        <v>4</v>
      </c>
      <c r="M22" s="20">
        <v>0</v>
      </c>
      <c r="N22" s="20">
        <v>4</v>
      </c>
      <c r="O22" s="52"/>
      <c r="P22" s="52"/>
    </row>
    <row r="23" spans="1:16" x14ac:dyDescent="0.25">
      <c r="A23" s="123"/>
      <c r="B23" s="11" t="s">
        <v>39</v>
      </c>
      <c r="C23" s="25">
        <v>38024</v>
      </c>
      <c r="D23" s="25">
        <v>22494</v>
      </c>
      <c r="E23" s="25">
        <v>111</v>
      </c>
      <c r="F23" s="25">
        <f t="shared" si="0"/>
        <v>342.55855855855856</v>
      </c>
      <c r="G23" s="25"/>
      <c r="H23" s="25">
        <v>6</v>
      </c>
      <c r="I23" s="25">
        <v>15</v>
      </c>
      <c r="J23" s="25">
        <v>0</v>
      </c>
      <c r="K23" s="25">
        <v>0</v>
      </c>
      <c r="L23" s="25">
        <v>11</v>
      </c>
      <c r="M23" s="25">
        <v>0</v>
      </c>
      <c r="N23" s="25">
        <v>0</v>
      </c>
    </row>
    <row r="24" spans="1:16" x14ac:dyDescent="0.25">
      <c r="A24" s="121" t="s">
        <v>40</v>
      </c>
      <c r="B24" s="11" t="s">
        <v>41</v>
      </c>
      <c r="C24" s="25">
        <v>10387</v>
      </c>
      <c r="D24" s="25">
        <v>2648</v>
      </c>
      <c r="E24" s="25">
        <v>63</v>
      </c>
      <c r="F24" s="25">
        <f t="shared" si="0"/>
        <v>164.87301587301587</v>
      </c>
      <c r="G24" s="25"/>
      <c r="H24" s="25">
        <v>3</v>
      </c>
      <c r="I24" s="25">
        <v>9</v>
      </c>
      <c r="J24" s="25">
        <v>7</v>
      </c>
      <c r="K24" s="25">
        <v>0</v>
      </c>
      <c r="L24" s="25">
        <v>3</v>
      </c>
      <c r="M24" s="25">
        <v>0</v>
      </c>
      <c r="N24" s="25">
        <v>0</v>
      </c>
    </row>
    <row r="25" spans="1:16" x14ac:dyDescent="0.25">
      <c r="A25" s="122"/>
      <c r="B25" s="11" t="s">
        <v>42</v>
      </c>
      <c r="C25" s="25">
        <v>11448</v>
      </c>
      <c r="D25" s="25">
        <v>4260</v>
      </c>
      <c r="E25" s="25">
        <v>39</v>
      </c>
      <c r="F25" s="25">
        <f t="shared" si="0"/>
        <v>293.53846153846155</v>
      </c>
      <c r="G25" s="25"/>
      <c r="H25" s="25">
        <v>0</v>
      </c>
      <c r="I25" s="25">
        <v>2</v>
      </c>
      <c r="J25" s="25">
        <v>0</v>
      </c>
      <c r="K25" s="25">
        <v>2</v>
      </c>
      <c r="L25" s="25">
        <v>3</v>
      </c>
      <c r="M25" s="25">
        <v>0</v>
      </c>
      <c r="N25" s="25">
        <v>0</v>
      </c>
    </row>
    <row r="26" spans="1:16" x14ac:dyDescent="0.25">
      <c r="A26" s="122"/>
      <c r="B26" s="11" t="s">
        <v>43</v>
      </c>
      <c r="C26" s="25">
        <v>55482</v>
      </c>
      <c r="D26" s="25">
        <v>30033</v>
      </c>
      <c r="E26" s="25">
        <v>146</v>
      </c>
      <c r="F26" s="25">
        <f t="shared" si="0"/>
        <v>380.01369863013701</v>
      </c>
      <c r="G26" s="25"/>
      <c r="H26" s="25">
        <v>63</v>
      </c>
      <c r="I26" s="25">
        <v>47</v>
      </c>
      <c r="J26" s="25">
        <v>15</v>
      </c>
      <c r="K26" s="25">
        <v>64</v>
      </c>
      <c r="L26" s="25">
        <v>23</v>
      </c>
      <c r="M26" s="25">
        <v>10</v>
      </c>
      <c r="N26" s="25">
        <v>10</v>
      </c>
    </row>
    <row r="27" spans="1:16" x14ac:dyDescent="0.25">
      <c r="A27" s="122"/>
      <c r="B27" s="11" t="s">
        <v>44</v>
      </c>
      <c r="C27" s="25">
        <v>28344</v>
      </c>
      <c r="D27" s="25">
        <v>6672</v>
      </c>
      <c r="E27" s="25">
        <v>142</v>
      </c>
      <c r="F27" s="25">
        <f t="shared" si="0"/>
        <v>199.6056338028169</v>
      </c>
      <c r="G27" s="25"/>
      <c r="H27" s="25">
        <v>0</v>
      </c>
      <c r="I27" s="25">
        <v>6</v>
      </c>
      <c r="J27" s="25">
        <v>8</v>
      </c>
      <c r="K27" s="25">
        <v>0</v>
      </c>
      <c r="L27" s="25">
        <v>7</v>
      </c>
      <c r="M27" s="25">
        <v>6</v>
      </c>
      <c r="N27" s="25">
        <v>0</v>
      </c>
    </row>
    <row r="28" spans="1:16" x14ac:dyDescent="0.25">
      <c r="A28" s="123"/>
      <c r="B28" s="11" t="s">
        <v>45</v>
      </c>
      <c r="C28" s="25">
        <v>35920</v>
      </c>
      <c r="D28" s="25">
        <v>11282</v>
      </c>
      <c r="E28" s="25">
        <v>113</v>
      </c>
      <c r="F28" s="25">
        <f t="shared" si="0"/>
        <v>317.87610619469024</v>
      </c>
      <c r="G28" s="25"/>
      <c r="H28" s="25">
        <v>36</v>
      </c>
      <c r="I28" s="25">
        <v>17</v>
      </c>
      <c r="J28" s="25">
        <v>3</v>
      </c>
      <c r="K28" s="25">
        <v>19</v>
      </c>
      <c r="L28" s="25">
        <v>54</v>
      </c>
      <c r="M28" s="25">
        <v>1</v>
      </c>
      <c r="N28" s="25">
        <v>4</v>
      </c>
    </row>
    <row r="29" spans="1:16" x14ac:dyDescent="0.25">
      <c r="A29" s="121" t="s">
        <v>46</v>
      </c>
      <c r="B29" s="11" t="s">
        <v>47</v>
      </c>
      <c r="C29" s="25">
        <v>24682</v>
      </c>
      <c r="D29" s="25">
        <v>6562</v>
      </c>
      <c r="E29" s="25">
        <v>79</v>
      </c>
      <c r="F29" s="25">
        <f t="shared" si="0"/>
        <v>312.43037974683546</v>
      </c>
      <c r="G29" s="25"/>
      <c r="H29" s="25">
        <v>0</v>
      </c>
      <c r="I29" s="25">
        <v>9</v>
      </c>
      <c r="J29" s="25">
        <v>0</v>
      </c>
      <c r="K29" s="25">
        <v>9</v>
      </c>
      <c r="L29" s="25">
        <v>12</v>
      </c>
      <c r="M29" s="25">
        <v>0</v>
      </c>
      <c r="N29" s="25">
        <v>12</v>
      </c>
    </row>
    <row r="30" spans="1:16" x14ac:dyDescent="0.25">
      <c r="A30" s="122"/>
      <c r="B30" s="11" t="s">
        <v>48</v>
      </c>
      <c r="C30" s="25">
        <v>18097</v>
      </c>
      <c r="D30" s="25">
        <v>5869</v>
      </c>
      <c r="E30" s="25">
        <v>85</v>
      </c>
      <c r="F30" s="25">
        <f t="shared" si="0"/>
        <v>212.90588235294118</v>
      </c>
      <c r="G30" s="25"/>
      <c r="H30" s="25">
        <v>0</v>
      </c>
      <c r="I30" s="25">
        <v>17</v>
      </c>
      <c r="J30" s="25">
        <v>4</v>
      </c>
      <c r="K30" s="25">
        <v>0</v>
      </c>
      <c r="L30" s="25">
        <v>47</v>
      </c>
      <c r="M30" s="25">
        <v>7</v>
      </c>
      <c r="N30" s="25">
        <v>0</v>
      </c>
    </row>
    <row r="31" spans="1:16" x14ac:dyDescent="0.25">
      <c r="A31" s="122"/>
      <c r="B31" s="11" t="s">
        <v>49</v>
      </c>
      <c r="C31" s="25">
        <v>87139</v>
      </c>
      <c r="D31" s="25">
        <v>0</v>
      </c>
      <c r="E31" s="25">
        <v>230</v>
      </c>
      <c r="F31" s="25">
        <f t="shared" si="0"/>
        <v>378.86521739130433</v>
      </c>
      <c r="G31" s="25"/>
      <c r="H31" s="25">
        <v>0</v>
      </c>
      <c r="I31" s="25">
        <v>3</v>
      </c>
      <c r="J31" s="25">
        <v>215</v>
      </c>
      <c r="K31" s="25">
        <v>0</v>
      </c>
      <c r="L31" s="25">
        <v>150</v>
      </c>
      <c r="M31" s="25">
        <v>88</v>
      </c>
      <c r="N31" s="25">
        <v>0</v>
      </c>
    </row>
    <row r="32" spans="1:16" x14ac:dyDescent="0.25">
      <c r="A32" s="122"/>
      <c r="B32" s="11" t="s">
        <v>50</v>
      </c>
      <c r="C32" s="25">
        <v>35150</v>
      </c>
      <c r="D32" s="25">
        <v>8899</v>
      </c>
      <c r="E32" s="25">
        <v>92</v>
      </c>
      <c r="F32" s="25">
        <f t="shared" si="0"/>
        <v>382.06521739130437</v>
      </c>
      <c r="G32" s="19"/>
      <c r="H32" s="25">
        <v>0</v>
      </c>
      <c r="I32" s="25">
        <v>45</v>
      </c>
      <c r="J32" s="25">
        <v>0</v>
      </c>
      <c r="K32" s="25">
        <v>45</v>
      </c>
      <c r="L32" s="25">
        <v>12</v>
      </c>
      <c r="M32" s="25">
        <v>0</v>
      </c>
      <c r="N32" s="25">
        <v>12</v>
      </c>
    </row>
    <row r="33" spans="1:14" x14ac:dyDescent="0.25">
      <c r="A33" s="122"/>
      <c r="B33" s="11" t="s">
        <v>51</v>
      </c>
      <c r="C33" s="25">
        <v>24038</v>
      </c>
      <c r="D33" s="25">
        <v>8173</v>
      </c>
      <c r="E33" s="25">
        <v>94</v>
      </c>
      <c r="F33" s="25">
        <f t="shared" si="0"/>
        <v>255.72340425531914</v>
      </c>
      <c r="G33" s="19"/>
      <c r="H33" s="25">
        <v>0</v>
      </c>
      <c r="I33" s="25">
        <v>8</v>
      </c>
      <c r="J33" s="25">
        <v>3</v>
      </c>
      <c r="K33" s="25">
        <v>3</v>
      </c>
      <c r="L33" s="25">
        <v>30</v>
      </c>
      <c r="M33" s="25">
        <v>2</v>
      </c>
      <c r="N33" s="25">
        <v>0</v>
      </c>
    </row>
    <row r="34" spans="1:14" x14ac:dyDescent="0.25">
      <c r="A34" s="123"/>
      <c r="B34" s="11" t="s">
        <v>52</v>
      </c>
      <c r="C34" s="25">
        <v>26178</v>
      </c>
      <c r="D34" s="25">
        <v>11239</v>
      </c>
      <c r="E34" s="25">
        <v>118</v>
      </c>
      <c r="F34" s="25">
        <f t="shared" si="0"/>
        <v>221.84745762711864</v>
      </c>
      <c r="G34" s="25"/>
      <c r="H34" s="25">
        <v>0</v>
      </c>
      <c r="I34" s="25">
        <v>18</v>
      </c>
      <c r="J34" s="25">
        <v>14</v>
      </c>
      <c r="K34" s="25">
        <v>0</v>
      </c>
      <c r="L34" s="25">
        <v>19</v>
      </c>
      <c r="M34" s="25">
        <v>10</v>
      </c>
      <c r="N34" s="25">
        <v>0</v>
      </c>
    </row>
    <row r="35" spans="1:14" x14ac:dyDescent="0.25">
      <c r="A35" s="121" t="s">
        <v>53</v>
      </c>
      <c r="B35" s="11" t="s">
        <v>54</v>
      </c>
      <c r="C35" s="25">
        <v>21212</v>
      </c>
      <c r="D35" s="25">
        <v>0</v>
      </c>
      <c r="E35" s="25">
        <v>89</v>
      </c>
      <c r="F35" s="25">
        <f t="shared" si="0"/>
        <v>238.3370786516854</v>
      </c>
      <c r="G35" s="19"/>
      <c r="H35" s="25">
        <v>0</v>
      </c>
      <c r="I35" s="25">
        <v>0</v>
      </c>
      <c r="J35" s="25">
        <v>0</v>
      </c>
      <c r="K35" s="25">
        <v>0</v>
      </c>
      <c r="L35" s="25">
        <v>0</v>
      </c>
      <c r="M35" s="25">
        <v>0</v>
      </c>
      <c r="N35" s="25">
        <v>0</v>
      </c>
    </row>
    <row r="36" spans="1:14" x14ac:dyDescent="0.25">
      <c r="A36" s="122"/>
      <c r="B36" s="11" t="s">
        <v>55</v>
      </c>
      <c r="C36" s="25">
        <v>22986</v>
      </c>
      <c r="D36" s="25">
        <v>0</v>
      </c>
      <c r="E36" s="25">
        <v>135</v>
      </c>
      <c r="F36" s="25">
        <f t="shared" si="0"/>
        <v>170.26666666666668</v>
      </c>
      <c r="G36" s="19"/>
      <c r="H36" s="25">
        <v>0</v>
      </c>
      <c r="I36" s="25">
        <v>0</v>
      </c>
      <c r="J36" s="25">
        <v>0</v>
      </c>
      <c r="K36" s="25">
        <v>0</v>
      </c>
      <c r="L36" s="25">
        <v>0</v>
      </c>
      <c r="M36" s="25">
        <v>0</v>
      </c>
      <c r="N36" s="25">
        <v>0</v>
      </c>
    </row>
    <row r="37" spans="1:14" x14ac:dyDescent="0.25">
      <c r="A37" s="122"/>
      <c r="B37" s="11" t="s">
        <v>56</v>
      </c>
      <c r="C37" s="25">
        <v>22325</v>
      </c>
      <c r="D37" s="25">
        <v>0</v>
      </c>
      <c r="E37" s="25">
        <v>104</v>
      </c>
      <c r="F37" s="25">
        <f t="shared" si="0"/>
        <v>214.66346153846155</v>
      </c>
      <c r="G37" s="19"/>
      <c r="H37" s="25">
        <v>0</v>
      </c>
      <c r="I37" s="25">
        <v>0</v>
      </c>
      <c r="J37" s="25">
        <v>0</v>
      </c>
      <c r="K37" s="25">
        <v>0</v>
      </c>
      <c r="L37" s="25">
        <v>0</v>
      </c>
      <c r="M37" s="25">
        <v>0</v>
      </c>
      <c r="N37" s="25">
        <v>0</v>
      </c>
    </row>
    <row r="38" spans="1:14" x14ac:dyDescent="0.25">
      <c r="A38" s="122"/>
      <c r="B38" s="11" t="s">
        <v>57</v>
      </c>
      <c r="C38" s="25">
        <v>16756</v>
      </c>
      <c r="D38" s="25">
        <v>0</v>
      </c>
      <c r="E38" s="25">
        <v>69</v>
      </c>
      <c r="F38" s="25">
        <f t="shared" si="0"/>
        <v>242.84057971014494</v>
      </c>
      <c r="G38" s="19"/>
      <c r="H38" s="25">
        <v>0</v>
      </c>
      <c r="I38" s="25">
        <v>0</v>
      </c>
      <c r="J38" s="25">
        <v>0</v>
      </c>
      <c r="K38" s="25">
        <v>0</v>
      </c>
      <c r="L38" s="25">
        <v>0</v>
      </c>
      <c r="M38" s="25">
        <v>0</v>
      </c>
      <c r="N38" s="25">
        <v>0</v>
      </c>
    </row>
    <row r="39" spans="1:14" x14ac:dyDescent="0.25">
      <c r="A39" s="122"/>
      <c r="B39" s="11" t="s">
        <v>58</v>
      </c>
      <c r="C39" s="25">
        <v>38260</v>
      </c>
      <c r="D39" s="25">
        <v>0</v>
      </c>
      <c r="E39" s="25">
        <v>100</v>
      </c>
      <c r="F39" s="25">
        <f t="shared" si="0"/>
        <v>382.6</v>
      </c>
      <c r="G39" s="19"/>
      <c r="H39" s="25">
        <v>0</v>
      </c>
      <c r="I39" s="25">
        <v>0</v>
      </c>
      <c r="J39" s="25">
        <v>0</v>
      </c>
      <c r="K39" s="25">
        <v>0</v>
      </c>
      <c r="L39" s="25">
        <v>0</v>
      </c>
      <c r="M39" s="25">
        <v>0</v>
      </c>
      <c r="N39" s="25">
        <v>0</v>
      </c>
    </row>
    <row r="40" spans="1:14" x14ac:dyDescent="0.25">
      <c r="A40" s="122"/>
      <c r="B40" s="11" t="s">
        <v>59</v>
      </c>
      <c r="C40" s="25">
        <v>111268</v>
      </c>
      <c r="D40" s="25">
        <v>0</v>
      </c>
      <c r="E40" s="25">
        <v>296</v>
      </c>
      <c r="F40" s="25">
        <f t="shared" si="0"/>
        <v>375.90540540540542</v>
      </c>
      <c r="G40" s="19"/>
      <c r="H40" s="25">
        <v>0</v>
      </c>
      <c r="I40" s="25">
        <v>31</v>
      </c>
      <c r="J40" s="25">
        <v>30</v>
      </c>
      <c r="K40" s="25">
        <v>0</v>
      </c>
      <c r="L40" s="25">
        <v>163</v>
      </c>
      <c r="M40" s="25">
        <v>3</v>
      </c>
      <c r="N40" s="25">
        <v>0</v>
      </c>
    </row>
    <row r="41" spans="1:14" x14ac:dyDescent="0.25">
      <c r="A41" s="123"/>
      <c r="B41" s="11" t="s">
        <v>60</v>
      </c>
      <c r="C41" s="25">
        <v>43850</v>
      </c>
      <c r="D41" s="25">
        <v>0</v>
      </c>
      <c r="E41" s="25">
        <v>115</v>
      </c>
      <c r="F41" s="25">
        <f t="shared" si="0"/>
        <v>381.30434782608694</v>
      </c>
      <c r="G41" s="19"/>
      <c r="H41" s="25">
        <v>0</v>
      </c>
      <c r="I41" s="25">
        <v>0</v>
      </c>
      <c r="J41" s="25">
        <v>0</v>
      </c>
      <c r="K41" s="25">
        <v>0</v>
      </c>
      <c r="L41" s="25">
        <v>0</v>
      </c>
      <c r="M41" s="25">
        <v>0</v>
      </c>
      <c r="N41" s="25">
        <v>0</v>
      </c>
    </row>
    <row r="42" spans="1:14" x14ac:dyDescent="0.25">
      <c r="A42" s="121" t="s">
        <v>61</v>
      </c>
      <c r="B42" s="11" t="s">
        <v>62</v>
      </c>
      <c r="C42" s="25">
        <v>27285</v>
      </c>
      <c r="D42" s="25">
        <v>5880</v>
      </c>
      <c r="E42" s="25">
        <v>292</v>
      </c>
      <c r="F42" s="25">
        <f t="shared" si="0"/>
        <v>93.441780821917803</v>
      </c>
      <c r="G42" s="19"/>
      <c r="H42" s="25">
        <v>0</v>
      </c>
      <c r="I42" s="25">
        <v>0</v>
      </c>
      <c r="J42" s="25">
        <v>0</v>
      </c>
      <c r="K42" s="25">
        <v>0</v>
      </c>
      <c r="L42" s="25">
        <v>0</v>
      </c>
      <c r="M42" s="25">
        <v>0</v>
      </c>
      <c r="N42" s="25">
        <v>0</v>
      </c>
    </row>
    <row r="43" spans="1:14" x14ac:dyDescent="0.25">
      <c r="A43" s="122"/>
      <c r="B43" s="11" t="s">
        <v>63</v>
      </c>
      <c r="C43" s="25">
        <v>9424</v>
      </c>
      <c r="D43" s="25">
        <v>2398</v>
      </c>
      <c r="E43" s="25">
        <v>5329</v>
      </c>
      <c r="F43" s="25">
        <f t="shared" si="0"/>
        <v>1.7684368549446425</v>
      </c>
      <c r="G43" s="25"/>
      <c r="H43" s="25">
        <v>1</v>
      </c>
      <c r="I43" s="25">
        <v>0</v>
      </c>
      <c r="J43" s="25">
        <v>0</v>
      </c>
      <c r="K43" s="25">
        <v>0</v>
      </c>
      <c r="L43" s="25">
        <v>0</v>
      </c>
      <c r="M43" s="25">
        <v>0</v>
      </c>
      <c r="N43" s="25">
        <v>0</v>
      </c>
    </row>
    <row r="44" spans="1:14" x14ac:dyDescent="0.25">
      <c r="A44" s="122"/>
      <c r="B44" s="11" t="s">
        <v>64</v>
      </c>
      <c r="C44" s="25">
        <v>24374</v>
      </c>
      <c r="D44" s="25">
        <v>2817</v>
      </c>
      <c r="E44" s="25">
        <v>34</v>
      </c>
      <c r="F44" s="25">
        <f t="shared" si="0"/>
        <v>716.88235294117646</v>
      </c>
      <c r="G44" s="25"/>
      <c r="H44" s="25">
        <v>118</v>
      </c>
      <c r="I44" s="25">
        <v>0</v>
      </c>
      <c r="J44" s="25">
        <v>0</v>
      </c>
      <c r="K44" s="25">
        <v>0</v>
      </c>
      <c r="L44" s="25">
        <v>0</v>
      </c>
      <c r="M44" s="25">
        <v>0</v>
      </c>
      <c r="N44" s="25">
        <v>0</v>
      </c>
    </row>
    <row r="45" spans="1:14" x14ac:dyDescent="0.25">
      <c r="A45" s="123"/>
      <c r="B45" s="11" t="s">
        <v>65</v>
      </c>
      <c r="C45" s="25">
        <v>43461</v>
      </c>
      <c r="D45" s="25">
        <v>8741</v>
      </c>
      <c r="E45" s="25">
        <v>128</v>
      </c>
      <c r="F45" s="25">
        <f t="shared" si="0"/>
        <v>339.5390625</v>
      </c>
      <c r="G45" s="19"/>
      <c r="H45" s="25">
        <v>145</v>
      </c>
      <c r="I45" s="25">
        <v>0</v>
      </c>
      <c r="J45" s="25">
        <v>0</v>
      </c>
      <c r="K45" s="25">
        <v>0</v>
      </c>
      <c r="L45" s="25">
        <v>0</v>
      </c>
      <c r="M45" s="25">
        <v>0</v>
      </c>
      <c r="N45" s="25">
        <v>0</v>
      </c>
    </row>
    <row r="46" spans="1:14" x14ac:dyDescent="0.25">
      <c r="A46" s="121" t="s">
        <v>66</v>
      </c>
      <c r="B46" s="11" t="s">
        <v>67</v>
      </c>
      <c r="C46" s="25">
        <v>51497</v>
      </c>
      <c r="D46" s="25">
        <v>0</v>
      </c>
      <c r="E46" s="25">
        <v>125</v>
      </c>
      <c r="F46" s="25">
        <f t="shared" si="0"/>
        <v>411.976</v>
      </c>
      <c r="G46" s="19"/>
      <c r="H46" s="25">
        <v>40</v>
      </c>
      <c r="I46" s="25">
        <v>25</v>
      </c>
      <c r="J46" s="25">
        <v>6</v>
      </c>
      <c r="K46" s="25">
        <v>19</v>
      </c>
      <c r="L46" s="25">
        <v>49</v>
      </c>
      <c r="M46" s="25">
        <v>0</v>
      </c>
      <c r="N46" s="25">
        <v>49</v>
      </c>
    </row>
    <row r="47" spans="1:14" x14ac:dyDescent="0.25">
      <c r="A47" s="122"/>
      <c r="B47" s="69" t="s">
        <v>68</v>
      </c>
      <c r="C47" s="25">
        <v>38151</v>
      </c>
      <c r="D47" s="25"/>
      <c r="E47" s="25"/>
      <c r="F47" s="25"/>
      <c r="G47" s="19"/>
      <c r="H47" s="25">
        <v>0</v>
      </c>
      <c r="I47" s="25">
        <v>0</v>
      </c>
      <c r="J47" s="25">
        <v>0</v>
      </c>
      <c r="K47" s="25">
        <v>0</v>
      </c>
      <c r="L47" s="25">
        <v>0</v>
      </c>
      <c r="M47" s="25">
        <v>0</v>
      </c>
      <c r="N47" s="25">
        <v>0</v>
      </c>
    </row>
    <row r="48" spans="1:14" x14ac:dyDescent="0.25">
      <c r="A48" s="122"/>
      <c r="B48" s="11" t="s">
        <v>69</v>
      </c>
      <c r="C48" s="25">
        <v>7413</v>
      </c>
      <c r="D48" s="25">
        <v>0</v>
      </c>
      <c r="E48" s="25">
        <v>18</v>
      </c>
      <c r="F48" s="25">
        <f t="shared" si="0"/>
        <v>411.83333333333331</v>
      </c>
      <c r="G48" s="19"/>
      <c r="H48" s="25">
        <v>0</v>
      </c>
      <c r="I48" s="25">
        <v>2</v>
      </c>
      <c r="J48" s="25">
        <v>1</v>
      </c>
      <c r="K48" s="25">
        <v>0</v>
      </c>
      <c r="L48" s="25">
        <v>1</v>
      </c>
      <c r="M48" s="25">
        <v>1</v>
      </c>
      <c r="N48" s="25">
        <v>0</v>
      </c>
    </row>
    <row r="49" spans="1:15" x14ac:dyDescent="0.25">
      <c r="A49" s="123"/>
      <c r="B49" s="11" t="s">
        <v>70</v>
      </c>
      <c r="C49" s="25">
        <v>43988</v>
      </c>
      <c r="D49" s="25">
        <v>0</v>
      </c>
      <c r="E49" s="25">
        <v>137</v>
      </c>
      <c r="F49" s="25">
        <f t="shared" si="0"/>
        <v>321.08029197080293</v>
      </c>
      <c r="G49" s="19"/>
      <c r="H49" s="25">
        <v>0</v>
      </c>
      <c r="I49" s="25">
        <v>14</v>
      </c>
      <c r="J49" s="25">
        <v>11</v>
      </c>
      <c r="K49" s="25">
        <v>5</v>
      </c>
      <c r="L49" s="25">
        <v>11</v>
      </c>
      <c r="M49" s="25">
        <v>0</v>
      </c>
      <c r="N49" s="25">
        <v>0</v>
      </c>
    </row>
    <row r="50" spans="1:15" x14ac:dyDescent="0.25">
      <c r="A50" s="121" t="s">
        <v>71</v>
      </c>
      <c r="B50" s="11" t="s">
        <v>72</v>
      </c>
      <c r="C50" s="25">
        <v>25697</v>
      </c>
      <c r="D50" s="25">
        <v>5146</v>
      </c>
      <c r="E50" s="25">
        <v>122</v>
      </c>
      <c r="F50" s="25">
        <f t="shared" si="0"/>
        <v>210.63114754098362</v>
      </c>
      <c r="G50" s="25"/>
      <c r="H50" s="25">
        <v>0</v>
      </c>
      <c r="I50" s="25">
        <v>0</v>
      </c>
      <c r="J50" s="25">
        <v>0</v>
      </c>
      <c r="K50" s="25">
        <v>0</v>
      </c>
      <c r="L50" s="25">
        <v>0</v>
      </c>
      <c r="M50" s="25">
        <v>0</v>
      </c>
      <c r="N50" s="25">
        <v>0</v>
      </c>
    </row>
    <row r="51" spans="1:15" x14ac:dyDescent="0.25">
      <c r="A51" s="122"/>
      <c r="B51" s="11" t="s">
        <v>73</v>
      </c>
      <c r="C51" s="25">
        <v>15114</v>
      </c>
      <c r="D51" s="25">
        <v>0</v>
      </c>
      <c r="E51" s="25">
        <v>86</v>
      </c>
      <c r="F51" s="25">
        <f t="shared" si="0"/>
        <v>175.74418604651163</v>
      </c>
      <c r="G51" s="19"/>
      <c r="H51" s="25">
        <v>0</v>
      </c>
      <c r="I51" s="25">
        <v>5</v>
      </c>
      <c r="J51" s="25">
        <v>5</v>
      </c>
      <c r="K51" s="25">
        <v>0</v>
      </c>
      <c r="L51" s="25">
        <v>0</v>
      </c>
      <c r="M51" s="25">
        <v>0</v>
      </c>
      <c r="N51" s="25">
        <v>0</v>
      </c>
    </row>
    <row r="52" spans="1:15" x14ac:dyDescent="0.25">
      <c r="A52" s="122"/>
      <c r="B52" s="11" t="s">
        <v>74</v>
      </c>
      <c r="C52" s="25">
        <v>18938</v>
      </c>
      <c r="D52" s="25">
        <v>5306</v>
      </c>
      <c r="E52" s="25">
        <v>68</v>
      </c>
      <c r="F52" s="25">
        <f t="shared" si="0"/>
        <v>278.5</v>
      </c>
      <c r="G52" s="25"/>
      <c r="H52" s="25">
        <v>0</v>
      </c>
      <c r="I52" s="25">
        <v>4</v>
      </c>
      <c r="J52" s="25">
        <v>0</v>
      </c>
      <c r="K52" s="25">
        <v>0</v>
      </c>
      <c r="L52" s="25">
        <v>4</v>
      </c>
      <c r="M52" s="25">
        <v>0</v>
      </c>
      <c r="N52" s="25">
        <v>0</v>
      </c>
    </row>
    <row r="53" spans="1:15" x14ac:dyDescent="0.25">
      <c r="A53" s="122"/>
      <c r="B53" s="11" t="s">
        <v>75</v>
      </c>
      <c r="C53" s="25">
        <v>40229</v>
      </c>
      <c r="D53" s="25">
        <v>0</v>
      </c>
      <c r="E53" s="25">
        <v>248</v>
      </c>
      <c r="F53" s="25">
        <f t="shared" si="0"/>
        <v>162.21370967741936</v>
      </c>
      <c r="G53" s="19"/>
      <c r="H53" s="25">
        <v>0</v>
      </c>
      <c r="I53" s="25">
        <v>21</v>
      </c>
      <c r="J53" s="25">
        <v>19</v>
      </c>
      <c r="K53" s="25">
        <v>0</v>
      </c>
      <c r="L53" s="25">
        <v>18</v>
      </c>
      <c r="M53" s="25">
        <v>16</v>
      </c>
      <c r="N53" s="25">
        <v>0</v>
      </c>
    </row>
    <row r="54" spans="1:15" x14ac:dyDescent="0.25">
      <c r="A54" s="122"/>
      <c r="B54" s="11" t="s">
        <v>76</v>
      </c>
      <c r="C54" s="25">
        <v>22456</v>
      </c>
      <c r="D54" s="25">
        <v>22456</v>
      </c>
      <c r="E54" s="25">
        <v>43</v>
      </c>
      <c r="F54" s="25">
        <f t="shared" si="0"/>
        <v>522.23255813953483</v>
      </c>
      <c r="G54" s="25"/>
      <c r="H54" s="25">
        <v>0</v>
      </c>
      <c r="I54" s="25">
        <v>3</v>
      </c>
      <c r="J54" s="25">
        <v>17</v>
      </c>
      <c r="K54" s="25">
        <v>0</v>
      </c>
      <c r="L54" s="25">
        <v>9</v>
      </c>
      <c r="M54" s="25">
        <v>14</v>
      </c>
      <c r="N54" s="25">
        <v>0</v>
      </c>
    </row>
    <row r="55" spans="1:15" x14ac:dyDescent="0.25">
      <c r="A55" s="123"/>
      <c r="B55" s="11" t="s">
        <v>77</v>
      </c>
      <c r="C55" s="25">
        <v>17060</v>
      </c>
      <c r="D55" s="25">
        <v>0</v>
      </c>
      <c r="E55" s="25">
        <v>49</v>
      </c>
      <c r="F55" s="25">
        <f t="shared" si="0"/>
        <v>348.16326530612247</v>
      </c>
      <c r="G55" s="19"/>
      <c r="H55" s="25">
        <v>52</v>
      </c>
      <c r="I55" s="25">
        <v>4</v>
      </c>
      <c r="J55" s="25">
        <v>1</v>
      </c>
      <c r="K55" s="25">
        <v>5</v>
      </c>
      <c r="L55" s="25">
        <v>4</v>
      </c>
      <c r="M55" s="25">
        <v>1</v>
      </c>
      <c r="N55" s="25">
        <v>3</v>
      </c>
    </row>
    <row r="56" spans="1:15" x14ac:dyDescent="0.25">
      <c r="A56" s="121" t="s">
        <v>78</v>
      </c>
      <c r="B56" s="11" t="s">
        <v>79</v>
      </c>
      <c r="C56" s="25">
        <v>23992</v>
      </c>
      <c r="D56" s="25">
        <v>0</v>
      </c>
      <c r="E56" s="25">
        <v>66</v>
      </c>
      <c r="F56" s="25">
        <f t="shared" si="0"/>
        <v>363.5151515151515</v>
      </c>
      <c r="G56" s="19"/>
      <c r="H56" s="25">
        <v>0</v>
      </c>
      <c r="I56" s="25">
        <v>13</v>
      </c>
      <c r="J56" s="25">
        <v>10</v>
      </c>
      <c r="K56" s="25">
        <v>0</v>
      </c>
      <c r="L56" s="25">
        <v>6</v>
      </c>
      <c r="M56" s="25">
        <v>5</v>
      </c>
      <c r="N56" s="25">
        <v>0</v>
      </c>
    </row>
    <row r="57" spans="1:15" x14ac:dyDescent="0.25">
      <c r="A57" s="122"/>
      <c r="B57" s="11" t="s">
        <v>80</v>
      </c>
      <c r="C57" s="25">
        <v>34547</v>
      </c>
      <c r="D57" s="25"/>
      <c r="E57" s="25">
        <v>113</v>
      </c>
      <c r="F57" s="25">
        <f t="shared" si="0"/>
        <v>305.72566371681415</v>
      </c>
      <c r="G57" s="25"/>
      <c r="H57" s="25">
        <v>1</v>
      </c>
      <c r="I57" s="25">
        <v>10</v>
      </c>
      <c r="J57" s="25"/>
      <c r="K57" s="25"/>
      <c r="L57" s="25">
        <v>8</v>
      </c>
      <c r="M57" s="25">
        <v>1</v>
      </c>
      <c r="N57" s="25">
        <v>0</v>
      </c>
    </row>
    <row r="58" spans="1:15" x14ac:dyDescent="0.25">
      <c r="A58" s="122"/>
      <c r="B58" s="11" t="s">
        <v>81</v>
      </c>
      <c r="C58" s="25">
        <v>16323</v>
      </c>
      <c r="D58" s="25">
        <v>4781</v>
      </c>
      <c r="E58" s="25">
        <v>46</v>
      </c>
      <c r="F58" s="25">
        <f t="shared" si="0"/>
        <v>354.8478260869565</v>
      </c>
      <c r="G58" s="25"/>
      <c r="H58" s="25">
        <v>0</v>
      </c>
      <c r="I58" s="25">
        <v>5</v>
      </c>
      <c r="J58" s="25">
        <v>0</v>
      </c>
      <c r="K58" s="25">
        <v>0</v>
      </c>
      <c r="L58" s="25">
        <v>11</v>
      </c>
      <c r="M58" s="25">
        <v>0</v>
      </c>
      <c r="N58" s="25">
        <v>0</v>
      </c>
    </row>
    <row r="59" spans="1:15" x14ac:dyDescent="0.25">
      <c r="A59" s="122"/>
      <c r="B59" s="11" t="s">
        <v>82</v>
      </c>
      <c r="C59" s="25">
        <v>22932</v>
      </c>
      <c r="D59" s="25">
        <v>4704</v>
      </c>
      <c r="E59" s="25">
        <v>76</v>
      </c>
      <c r="F59" s="25">
        <f t="shared" si="0"/>
        <v>301.73684210526318</v>
      </c>
      <c r="G59" s="25"/>
      <c r="H59" s="25">
        <v>38</v>
      </c>
      <c r="I59" s="25">
        <v>5</v>
      </c>
      <c r="J59" s="25">
        <v>5</v>
      </c>
      <c r="K59" s="25">
        <v>0</v>
      </c>
      <c r="L59" s="25">
        <v>10</v>
      </c>
      <c r="M59" s="25">
        <v>10</v>
      </c>
      <c r="N59" s="25">
        <v>0</v>
      </c>
    </row>
    <row r="60" spans="1:15" x14ac:dyDescent="0.25">
      <c r="A60" s="122"/>
      <c r="B60" s="11" t="s">
        <v>83</v>
      </c>
      <c r="C60" s="25">
        <v>32546</v>
      </c>
      <c r="D60" s="25">
        <v>7852</v>
      </c>
      <c r="E60" s="25">
        <v>75</v>
      </c>
      <c r="F60" s="25">
        <f t="shared" si="0"/>
        <v>433.94666666666666</v>
      </c>
      <c r="G60" s="25"/>
      <c r="H60" s="25">
        <v>0</v>
      </c>
      <c r="I60" s="25">
        <v>31</v>
      </c>
      <c r="J60" s="25">
        <v>4</v>
      </c>
      <c r="K60" s="25">
        <v>0</v>
      </c>
      <c r="L60" s="25">
        <v>18</v>
      </c>
      <c r="M60" s="25">
        <v>2</v>
      </c>
      <c r="N60" s="25">
        <v>0</v>
      </c>
    </row>
    <row r="61" spans="1:15" x14ac:dyDescent="0.25">
      <c r="A61" s="122"/>
      <c r="B61" s="11" t="s">
        <v>84</v>
      </c>
      <c r="C61" s="25">
        <v>36906</v>
      </c>
      <c r="D61" s="25">
        <v>0</v>
      </c>
      <c r="E61" s="25">
        <v>90</v>
      </c>
      <c r="F61" s="25">
        <f t="shared" si="0"/>
        <v>410.06666666666666</v>
      </c>
      <c r="G61" s="19"/>
      <c r="H61" s="25">
        <v>24</v>
      </c>
      <c r="I61" s="25">
        <v>18</v>
      </c>
      <c r="J61" s="25">
        <v>15</v>
      </c>
      <c r="K61" s="25">
        <v>0</v>
      </c>
      <c r="L61" s="25">
        <v>8</v>
      </c>
      <c r="M61" s="25">
        <v>7</v>
      </c>
      <c r="N61" s="25">
        <v>0</v>
      </c>
    </row>
    <row r="62" spans="1:15" x14ac:dyDescent="0.25">
      <c r="A62" s="122"/>
      <c r="B62" s="11" t="s">
        <v>85</v>
      </c>
      <c r="C62" s="20">
        <v>561887</v>
      </c>
      <c r="D62" s="52">
        <v>423650</v>
      </c>
      <c r="E62" s="20">
        <v>615</v>
      </c>
      <c r="F62" s="25">
        <f t="shared" si="0"/>
        <v>913.63739837398373</v>
      </c>
      <c r="G62" s="20">
        <v>322</v>
      </c>
      <c r="H62" s="20">
        <v>323</v>
      </c>
      <c r="I62" s="20">
        <v>369</v>
      </c>
      <c r="J62" s="20">
        <v>0</v>
      </c>
      <c r="K62" s="20">
        <v>0</v>
      </c>
      <c r="L62" s="20">
        <v>420</v>
      </c>
      <c r="M62" s="20">
        <v>0</v>
      </c>
      <c r="N62" s="20">
        <v>0</v>
      </c>
    </row>
    <row r="63" spans="1:15" x14ac:dyDescent="0.25">
      <c r="A63" s="123"/>
      <c r="B63" s="11" t="s">
        <v>86</v>
      </c>
      <c r="C63" s="25">
        <v>105109</v>
      </c>
      <c r="D63" s="25">
        <v>13105</v>
      </c>
      <c r="E63" s="25">
        <v>242</v>
      </c>
      <c r="F63" s="25">
        <f t="shared" si="0"/>
        <v>434.33471074380168</v>
      </c>
      <c r="G63" s="25"/>
      <c r="H63" s="25">
        <v>0</v>
      </c>
      <c r="I63" s="25">
        <v>242</v>
      </c>
      <c r="J63" s="25">
        <v>10</v>
      </c>
      <c r="K63" s="25">
        <v>232</v>
      </c>
      <c r="L63" s="25">
        <v>11</v>
      </c>
      <c r="M63" s="25">
        <v>2</v>
      </c>
      <c r="N63" s="25">
        <v>9</v>
      </c>
    </row>
    <row r="64" spans="1:15" x14ac:dyDescent="0.25">
      <c r="A64" s="120" t="s">
        <v>1</v>
      </c>
      <c r="B64" s="120"/>
      <c r="C64" s="120"/>
      <c r="D64" s="120"/>
      <c r="E64" s="120"/>
      <c r="F64" s="120"/>
      <c r="G64" s="120"/>
      <c r="H64" s="120"/>
      <c r="I64" s="120"/>
      <c r="J64" s="120"/>
      <c r="K64" s="120"/>
      <c r="L64" s="120"/>
      <c r="M64" s="120"/>
      <c r="N64" s="120"/>
      <c r="O64" s="120"/>
    </row>
    <row r="65" spans="1:15" x14ac:dyDescent="0.25">
      <c r="A65" s="33" t="s">
        <v>822</v>
      </c>
      <c r="B65" s="32"/>
      <c r="C65" s="32"/>
      <c r="D65" s="32"/>
      <c r="E65" s="32"/>
      <c r="F65" s="32"/>
      <c r="G65" s="32"/>
      <c r="H65" s="32"/>
      <c r="I65" s="32"/>
      <c r="J65" s="32"/>
      <c r="K65" s="32"/>
      <c r="L65" s="32"/>
      <c r="M65" s="32"/>
      <c r="N65" s="32"/>
      <c r="O65" s="32"/>
    </row>
    <row r="66" spans="1:15" ht="87" customHeight="1" x14ac:dyDescent="0.25">
      <c r="A66" s="165" t="s">
        <v>823</v>
      </c>
      <c r="B66" s="165"/>
      <c r="C66" s="165"/>
      <c r="D66" s="165"/>
      <c r="E66" s="165"/>
      <c r="F66" s="165"/>
    </row>
    <row r="67" spans="1:15" ht="90.75" customHeight="1" x14ac:dyDescent="0.25">
      <c r="A67" s="165" t="s">
        <v>824</v>
      </c>
      <c r="B67" s="165"/>
      <c r="C67" s="165"/>
      <c r="D67" s="165"/>
      <c r="E67" s="165"/>
      <c r="F67" s="165"/>
    </row>
  </sheetData>
  <mergeCells count="14">
    <mergeCell ref="A4:A10"/>
    <mergeCell ref="A11:A16"/>
    <mergeCell ref="A17:A23"/>
    <mergeCell ref="A1:O1"/>
    <mergeCell ref="A56:A63"/>
    <mergeCell ref="A64:O64"/>
    <mergeCell ref="A66:F66"/>
    <mergeCell ref="A67:F67"/>
    <mergeCell ref="A24:A28"/>
    <mergeCell ref="A29:A34"/>
    <mergeCell ref="A35:A41"/>
    <mergeCell ref="A42:A45"/>
    <mergeCell ref="A46:A49"/>
    <mergeCell ref="A50:A5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
  <sheetViews>
    <sheetView showGridLines="0" workbookViewId="0">
      <pane xSplit="2" ySplit="3" topLeftCell="C4" activePane="bottomRight" state="frozen"/>
      <selection pane="topRight" activeCell="C1" sqref="C1"/>
      <selection pane="bottomLeft" activeCell="A10" sqref="A10"/>
      <selection pane="bottomRight" sqref="A1:H1"/>
    </sheetView>
  </sheetViews>
  <sheetFormatPr defaultRowHeight="15" x14ac:dyDescent="0.25"/>
  <cols>
    <col min="1" max="1" width="19" customWidth="1"/>
    <col min="2" max="2" width="21.28515625" customWidth="1"/>
    <col min="3" max="3" width="19.85546875" customWidth="1"/>
    <col min="4" max="4" width="13.7109375" customWidth="1"/>
    <col min="5" max="5" width="20.5703125" customWidth="1"/>
    <col min="6" max="6" width="14.42578125" customWidth="1"/>
    <col min="7" max="7" width="15.28515625" customWidth="1"/>
    <col min="8" max="8" width="166.140625" customWidth="1"/>
  </cols>
  <sheetData>
    <row r="1" spans="1:8" ht="19.5" x14ac:dyDescent="0.25">
      <c r="A1" s="97" t="s">
        <v>374</v>
      </c>
      <c r="B1" s="97"/>
      <c r="C1" s="97"/>
      <c r="D1" s="97"/>
      <c r="E1" s="97"/>
      <c r="F1" s="97"/>
      <c r="G1" s="97"/>
      <c r="H1" s="97"/>
    </row>
    <row r="2" spans="1:8" x14ac:dyDescent="0.25">
      <c r="A2" s="166" t="s">
        <v>1</v>
      </c>
      <c r="B2" s="166"/>
      <c r="C2" s="166"/>
      <c r="D2" s="166"/>
      <c r="E2" s="166"/>
      <c r="F2" s="166"/>
      <c r="G2" s="166"/>
      <c r="H2" s="166"/>
    </row>
    <row r="3" spans="1:8" ht="48.75" customHeight="1" x14ac:dyDescent="0.25">
      <c r="A3" s="61" t="s">
        <v>3</v>
      </c>
      <c r="B3" s="61" t="s">
        <v>375</v>
      </c>
      <c r="C3" s="61" t="s">
        <v>4</v>
      </c>
      <c r="D3" s="61" t="s">
        <v>376</v>
      </c>
      <c r="E3" s="61" t="s">
        <v>377</v>
      </c>
      <c r="F3" s="61" t="s">
        <v>378</v>
      </c>
      <c r="G3" s="61" t="s">
        <v>379</v>
      </c>
      <c r="H3" s="38"/>
    </row>
    <row r="4" spans="1:8" x14ac:dyDescent="0.25">
      <c r="A4" s="133" t="s">
        <v>16</v>
      </c>
      <c r="B4" s="133" t="s">
        <v>380</v>
      </c>
      <c r="C4" s="2" t="s">
        <v>17</v>
      </c>
      <c r="D4" s="3">
        <v>163</v>
      </c>
      <c r="E4" s="3">
        <v>0</v>
      </c>
      <c r="F4" s="3">
        <v>163</v>
      </c>
      <c r="G4" s="3">
        <v>0</v>
      </c>
      <c r="H4" s="38"/>
    </row>
    <row r="5" spans="1:8" x14ac:dyDescent="0.25">
      <c r="A5" s="137"/>
      <c r="B5" s="137"/>
      <c r="C5" s="2" t="s">
        <v>18</v>
      </c>
      <c r="D5" s="3">
        <v>90</v>
      </c>
      <c r="E5" s="3">
        <v>0</v>
      </c>
      <c r="F5" s="3">
        <v>90</v>
      </c>
      <c r="G5" s="3">
        <v>0</v>
      </c>
      <c r="H5" s="38"/>
    </row>
    <row r="6" spans="1:8" x14ac:dyDescent="0.25">
      <c r="A6" s="137"/>
      <c r="B6" s="137"/>
      <c r="C6" s="2" t="s">
        <v>19</v>
      </c>
      <c r="D6" s="3">
        <v>0</v>
      </c>
      <c r="E6" s="3">
        <v>0</v>
      </c>
      <c r="F6" s="3">
        <v>0</v>
      </c>
      <c r="G6" s="3">
        <v>0</v>
      </c>
      <c r="H6" s="38"/>
    </row>
    <row r="7" spans="1:8" x14ac:dyDescent="0.25">
      <c r="A7" s="137"/>
      <c r="B7" s="137"/>
      <c r="C7" s="2" t="s">
        <v>20</v>
      </c>
      <c r="D7" s="3">
        <v>3377</v>
      </c>
      <c r="E7" s="3">
        <v>50</v>
      </c>
      <c r="F7" s="3">
        <v>3377</v>
      </c>
      <c r="G7" s="3">
        <v>50</v>
      </c>
      <c r="H7" s="38"/>
    </row>
    <row r="8" spans="1:8" x14ac:dyDescent="0.25">
      <c r="A8" s="137"/>
      <c r="B8" s="137"/>
      <c r="C8" s="2" t="s">
        <v>21</v>
      </c>
      <c r="D8" s="3">
        <v>6420</v>
      </c>
      <c r="E8" s="3">
        <v>0</v>
      </c>
      <c r="F8" s="3">
        <v>6420</v>
      </c>
      <c r="G8" s="3">
        <v>0</v>
      </c>
      <c r="H8" s="38"/>
    </row>
    <row r="9" spans="1:8" x14ac:dyDescent="0.25">
      <c r="A9" s="137"/>
      <c r="B9" s="137"/>
      <c r="C9" s="2" t="s">
        <v>22</v>
      </c>
      <c r="D9" s="2">
        <v>147</v>
      </c>
      <c r="E9" s="2">
        <v>0</v>
      </c>
      <c r="F9" s="2">
        <v>147</v>
      </c>
      <c r="G9" s="2">
        <v>0</v>
      </c>
      <c r="H9" s="38"/>
    </row>
    <row r="10" spans="1:8" x14ac:dyDescent="0.25">
      <c r="A10" s="137"/>
      <c r="B10" s="137"/>
      <c r="C10" s="2" t="s">
        <v>23</v>
      </c>
      <c r="D10" s="3">
        <v>78</v>
      </c>
      <c r="E10" s="3">
        <v>0</v>
      </c>
      <c r="F10" s="3">
        <v>61</v>
      </c>
      <c r="G10" s="3">
        <v>0</v>
      </c>
      <c r="H10" s="38"/>
    </row>
    <row r="11" spans="1:8" x14ac:dyDescent="0.25">
      <c r="A11" s="137"/>
      <c r="B11" s="134"/>
      <c r="C11" s="4" t="s">
        <v>87</v>
      </c>
      <c r="D11" s="5">
        <f>SUM(D4:D10)</f>
        <v>10275</v>
      </c>
      <c r="E11" s="5">
        <f t="shared" ref="E11:G11" si="0">SUM(E4:E10)</f>
        <v>50</v>
      </c>
      <c r="F11" s="5">
        <f t="shared" si="0"/>
        <v>10258</v>
      </c>
      <c r="G11" s="5">
        <f t="shared" si="0"/>
        <v>50</v>
      </c>
      <c r="H11" s="38"/>
    </row>
    <row r="12" spans="1:8" x14ac:dyDescent="0.25">
      <c r="A12" s="137"/>
      <c r="B12" s="133" t="s">
        <v>381</v>
      </c>
      <c r="C12" s="2" t="s">
        <v>17</v>
      </c>
      <c r="D12" s="3">
        <v>157</v>
      </c>
      <c r="E12" s="3">
        <v>0</v>
      </c>
      <c r="F12" s="3">
        <v>157</v>
      </c>
      <c r="G12" s="3">
        <v>0</v>
      </c>
      <c r="H12" s="38"/>
    </row>
    <row r="13" spans="1:8" x14ac:dyDescent="0.25">
      <c r="A13" s="137"/>
      <c r="B13" s="137"/>
      <c r="C13" s="2" t="s">
        <v>18</v>
      </c>
      <c r="D13" s="3">
        <v>90</v>
      </c>
      <c r="E13" s="3">
        <v>0</v>
      </c>
      <c r="F13" s="3">
        <v>90</v>
      </c>
      <c r="G13" s="3">
        <v>0</v>
      </c>
      <c r="H13" s="38"/>
    </row>
    <row r="14" spans="1:8" x14ac:dyDescent="0.25">
      <c r="A14" s="137"/>
      <c r="B14" s="137"/>
      <c r="C14" s="2" t="s">
        <v>19</v>
      </c>
      <c r="D14" s="3">
        <v>0</v>
      </c>
      <c r="E14" s="3">
        <v>0</v>
      </c>
      <c r="F14" s="3">
        <v>0</v>
      </c>
      <c r="G14" s="3">
        <v>0</v>
      </c>
      <c r="H14" s="38"/>
    </row>
    <row r="15" spans="1:8" x14ac:dyDescent="0.25">
      <c r="A15" s="137"/>
      <c r="B15" s="137"/>
      <c r="C15" s="2" t="s">
        <v>20</v>
      </c>
      <c r="D15" s="3">
        <v>3276</v>
      </c>
      <c r="E15" s="3">
        <v>50</v>
      </c>
      <c r="F15" s="3">
        <v>3276</v>
      </c>
      <c r="G15" s="3">
        <v>50</v>
      </c>
      <c r="H15" s="38"/>
    </row>
    <row r="16" spans="1:8" x14ac:dyDescent="0.25">
      <c r="A16" s="137"/>
      <c r="B16" s="137"/>
      <c r="C16" s="2" t="s">
        <v>21</v>
      </c>
      <c r="D16" s="3">
        <v>6420</v>
      </c>
      <c r="E16" s="3">
        <v>0</v>
      </c>
      <c r="F16" s="3">
        <v>6420</v>
      </c>
      <c r="G16" s="3">
        <v>0</v>
      </c>
      <c r="H16" s="38"/>
    </row>
    <row r="17" spans="1:8" x14ac:dyDescent="0.25">
      <c r="A17" s="137"/>
      <c r="B17" s="137"/>
      <c r="C17" s="2" t="s">
        <v>22</v>
      </c>
      <c r="D17" s="2">
        <v>137</v>
      </c>
      <c r="E17" s="2">
        <v>0</v>
      </c>
      <c r="F17" s="2">
        <v>137</v>
      </c>
      <c r="G17" s="2">
        <v>0</v>
      </c>
      <c r="H17" s="38"/>
    </row>
    <row r="18" spans="1:8" x14ac:dyDescent="0.25">
      <c r="A18" s="137"/>
      <c r="B18" s="137"/>
      <c r="C18" s="2" t="s">
        <v>23</v>
      </c>
      <c r="D18" s="3">
        <v>78</v>
      </c>
      <c r="E18" s="3">
        <v>0</v>
      </c>
      <c r="F18" s="3">
        <v>61</v>
      </c>
      <c r="G18" s="3">
        <v>0</v>
      </c>
      <c r="H18" s="38"/>
    </row>
    <row r="19" spans="1:8" x14ac:dyDescent="0.25">
      <c r="A19" s="137"/>
      <c r="B19" s="134"/>
      <c r="C19" s="4" t="s">
        <v>87</v>
      </c>
      <c r="D19" s="5">
        <f>SUM(D12:D18)</f>
        <v>10158</v>
      </c>
      <c r="E19" s="5">
        <f t="shared" ref="E19:G19" si="1">SUM(E12:E18)</f>
        <v>50</v>
      </c>
      <c r="F19" s="5">
        <f t="shared" si="1"/>
        <v>10141</v>
      </c>
      <c r="G19" s="5">
        <f t="shared" si="1"/>
        <v>50</v>
      </c>
      <c r="H19" s="38"/>
    </row>
    <row r="20" spans="1:8" x14ac:dyDescent="0.25">
      <c r="A20" s="137"/>
      <c r="B20" s="133" t="s">
        <v>382</v>
      </c>
      <c r="C20" s="2" t="s">
        <v>17</v>
      </c>
      <c r="D20" s="3">
        <v>166</v>
      </c>
      <c r="E20" s="3">
        <v>0</v>
      </c>
      <c r="F20" s="3">
        <v>166</v>
      </c>
      <c r="G20" s="3">
        <v>0</v>
      </c>
      <c r="H20" s="38"/>
    </row>
    <row r="21" spans="1:8" x14ac:dyDescent="0.25">
      <c r="A21" s="137"/>
      <c r="B21" s="137"/>
      <c r="C21" s="2" t="s">
        <v>18</v>
      </c>
      <c r="D21" s="3">
        <v>90</v>
      </c>
      <c r="E21" s="3">
        <v>0</v>
      </c>
      <c r="F21" s="3">
        <v>90</v>
      </c>
      <c r="G21" s="3">
        <v>0</v>
      </c>
      <c r="H21" s="38"/>
    </row>
    <row r="22" spans="1:8" x14ac:dyDescent="0.25">
      <c r="A22" s="137"/>
      <c r="B22" s="137"/>
      <c r="C22" s="2" t="s">
        <v>19</v>
      </c>
      <c r="D22" s="3">
        <v>0</v>
      </c>
      <c r="E22" s="3">
        <v>0</v>
      </c>
      <c r="F22" s="3">
        <v>0</v>
      </c>
      <c r="G22" s="3">
        <v>0</v>
      </c>
      <c r="H22" s="38"/>
    </row>
    <row r="23" spans="1:8" x14ac:dyDescent="0.25">
      <c r="A23" s="137"/>
      <c r="B23" s="137"/>
      <c r="C23" s="2" t="s">
        <v>20</v>
      </c>
      <c r="D23" s="3">
        <v>3292</v>
      </c>
      <c r="E23" s="3">
        <v>50</v>
      </c>
      <c r="F23" s="3">
        <v>3292</v>
      </c>
      <c r="G23" s="3">
        <v>50</v>
      </c>
      <c r="H23" s="38"/>
    </row>
    <row r="24" spans="1:8" x14ac:dyDescent="0.25">
      <c r="A24" s="137"/>
      <c r="B24" s="137"/>
      <c r="C24" s="2" t="s">
        <v>21</v>
      </c>
      <c r="D24" s="3">
        <v>6571</v>
      </c>
      <c r="E24" s="3">
        <v>0</v>
      </c>
      <c r="F24" s="3">
        <v>6571</v>
      </c>
      <c r="G24" s="3">
        <v>0</v>
      </c>
      <c r="H24" s="38"/>
    </row>
    <row r="25" spans="1:8" x14ac:dyDescent="0.25">
      <c r="A25" s="137"/>
      <c r="B25" s="137"/>
      <c r="C25" s="2" t="s">
        <v>22</v>
      </c>
      <c r="D25" s="2">
        <v>141</v>
      </c>
      <c r="E25" s="2">
        <v>0</v>
      </c>
      <c r="F25" s="2">
        <v>141</v>
      </c>
      <c r="G25" s="2">
        <v>0</v>
      </c>
      <c r="H25" s="38"/>
    </row>
    <row r="26" spans="1:8" x14ac:dyDescent="0.25">
      <c r="A26" s="137"/>
      <c r="B26" s="137"/>
      <c r="C26" s="2" t="s">
        <v>23</v>
      </c>
      <c r="D26" s="3">
        <v>78</v>
      </c>
      <c r="E26" s="3">
        <v>0</v>
      </c>
      <c r="F26" s="3">
        <v>61</v>
      </c>
      <c r="G26" s="3">
        <v>0</v>
      </c>
      <c r="H26" s="38"/>
    </row>
    <row r="27" spans="1:8" x14ac:dyDescent="0.25">
      <c r="A27" s="137"/>
      <c r="B27" s="134"/>
      <c r="C27" s="4" t="s">
        <v>87</v>
      </c>
      <c r="D27" s="5">
        <f>SUM(D20:D26)</f>
        <v>10338</v>
      </c>
      <c r="E27" s="5">
        <f t="shared" ref="E27:G27" si="2">SUM(E20:E26)</f>
        <v>50</v>
      </c>
      <c r="F27" s="5">
        <f t="shared" si="2"/>
        <v>10321</v>
      </c>
      <c r="G27" s="5">
        <f t="shared" si="2"/>
        <v>50</v>
      </c>
      <c r="H27" s="38"/>
    </row>
    <row r="28" spans="1:8" x14ac:dyDescent="0.25">
      <c r="A28" s="137"/>
      <c r="B28" s="133" t="s">
        <v>383</v>
      </c>
      <c r="C28" s="2" t="s">
        <v>17</v>
      </c>
      <c r="D28" s="3">
        <v>0</v>
      </c>
      <c r="E28" s="3">
        <v>0</v>
      </c>
      <c r="F28" s="3">
        <v>0</v>
      </c>
      <c r="G28" s="3">
        <v>0</v>
      </c>
      <c r="H28" s="38"/>
    </row>
    <row r="29" spans="1:8" x14ac:dyDescent="0.25">
      <c r="A29" s="137"/>
      <c r="B29" s="137"/>
      <c r="C29" s="2" t="s">
        <v>18</v>
      </c>
      <c r="D29" s="3">
        <v>0</v>
      </c>
      <c r="E29" s="3">
        <v>0</v>
      </c>
      <c r="F29" s="3">
        <v>0</v>
      </c>
      <c r="G29" s="3">
        <v>0</v>
      </c>
      <c r="H29" s="38"/>
    </row>
    <row r="30" spans="1:8" x14ac:dyDescent="0.25">
      <c r="A30" s="137"/>
      <c r="B30" s="137"/>
      <c r="C30" s="2" t="s">
        <v>19</v>
      </c>
      <c r="D30" s="3">
        <v>320</v>
      </c>
      <c r="E30" s="3">
        <v>0</v>
      </c>
      <c r="F30" s="3">
        <v>320</v>
      </c>
      <c r="G30" s="3">
        <v>0</v>
      </c>
      <c r="H30" s="38"/>
    </row>
    <row r="31" spans="1:8" x14ac:dyDescent="0.25">
      <c r="A31" s="137"/>
      <c r="B31" s="137"/>
      <c r="C31" s="2" t="s">
        <v>20</v>
      </c>
      <c r="D31" s="3">
        <v>1003</v>
      </c>
      <c r="E31" s="3">
        <v>0</v>
      </c>
      <c r="F31" s="3">
        <v>1003</v>
      </c>
      <c r="G31" s="3">
        <v>0</v>
      </c>
      <c r="H31" s="38"/>
    </row>
    <row r="32" spans="1:8" x14ac:dyDescent="0.25">
      <c r="A32" s="137"/>
      <c r="B32" s="137"/>
      <c r="C32" s="2" t="s">
        <v>21</v>
      </c>
      <c r="D32" s="3">
        <v>1211</v>
      </c>
      <c r="E32" s="3">
        <v>0</v>
      </c>
      <c r="F32" s="3">
        <v>1211</v>
      </c>
      <c r="G32" s="3">
        <v>0</v>
      </c>
      <c r="H32" s="38"/>
    </row>
    <row r="33" spans="1:8" x14ac:dyDescent="0.25">
      <c r="A33" s="137"/>
      <c r="B33" s="137"/>
      <c r="C33" s="2" t="s">
        <v>22</v>
      </c>
      <c r="D33" s="2">
        <v>30</v>
      </c>
      <c r="E33" s="2">
        <v>0</v>
      </c>
      <c r="F33" s="2">
        <v>30</v>
      </c>
      <c r="G33" s="2">
        <v>0</v>
      </c>
      <c r="H33" s="38"/>
    </row>
    <row r="34" spans="1:8" x14ac:dyDescent="0.25">
      <c r="A34" s="137"/>
      <c r="B34" s="137"/>
      <c r="C34" s="2" t="s">
        <v>23</v>
      </c>
      <c r="D34" s="3">
        <v>0</v>
      </c>
      <c r="E34" s="3">
        <v>0</v>
      </c>
      <c r="F34" s="3">
        <v>0</v>
      </c>
      <c r="G34" s="3">
        <v>0</v>
      </c>
      <c r="H34" s="38"/>
    </row>
    <row r="35" spans="1:8" x14ac:dyDescent="0.25">
      <c r="A35" s="137"/>
      <c r="B35" s="134"/>
      <c r="C35" s="4" t="s">
        <v>87</v>
      </c>
      <c r="D35" s="5">
        <f>SUM(D28:D34)</f>
        <v>2564</v>
      </c>
      <c r="E35" s="5">
        <f t="shared" ref="E35:G35" si="3">SUM(E28:E34)</f>
        <v>0</v>
      </c>
      <c r="F35" s="5">
        <f t="shared" si="3"/>
        <v>2564</v>
      </c>
      <c r="G35" s="5">
        <f t="shared" si="3"/>
        <v>0</v>
      </c>
      <c r="H35" s="38"/>
    </row>
    <row r="36" spans="1:8" x14ac:dyDescent="0.25">
      <c r="A36" s="137"/>
      <c r="B36" s="133" t="s">
        <v>384</v>
      </c>
      <c r="C36" s="2" t="s">
        <v>17</v>
      </c>
      <c r="D36" s="3">
        <v>0</v>
      </c>
      <c r="E36" s="3">
        <v>0</v>
      </c>
      <c r="F36" s="3">
        <v>0</v>
      </c>
      <c r="G36" s="3">
        <v>0</v>
      </c>
      <c r="H36" s="38"/>
    </row>
    <row r="37" spans="1:8" x14ac:dyDescent="0.25">
      <c r="A37" s="137"/>
      <c r="B37" s="137"/>
      <c r="C37" s="2" t="s">
        <v>18</v>
      </c>
      <c r="D37" s="3">
        <v>0</v>
      </c>
      <c r="E37" s="3">
        <v>0</v>
      </c>
      <c r="F37" s="3">
        <v>0</v>
      </c>
      <c r="G37" s="3">
        <v>0</v>
      </c>
      <c r="H37" s="38"/>
    </row>
    <row r="38" spans="1:8" x14ac:dyDescent="0.25">
      <c r="A38" s="137"/>
      <c r="B38" s="137"/>
      <c r="C38" s="2" t="s">
        <v>19</v>
      </c>
      <c r="D38" s="3">
        <v>0</v>
      </c>
      <c r="E38" s="3">
        <v>0</v>
      </c>
      <c r="F38" s="3">
        <v>0</v>
      </c>
      <c r="G38" s="3">
        <v>0</v>
      </c>
      <c r="H38" s="38"/>
    </row>
    <row r="39" spans="1:8" x14ac:dyDescent="0.25">
      <c r="A39" s="137"/>
      <c r="B39" s="137"/>
      <c r="C39" s="2" t="s">
        <v>20</v>
      </c>
      <c r="D39" s="3">
        <v>0</v>
      </c>
      <c r="E39" s="3">
        <v>7</v>
      </c>
      <c r="F39" s="3">
        <v>0</v>
      </c>
      <c r="G39" s="3">
        <v>7</v>
      </c>
      <c r="H39" s="38"/>
    </row>
    <row r="40" spans="1:8" x14ac:dyDescent="0.25">
      <c r="A40" s="137"/>
      <c r="B40" s="137"/>
      <c r="C40" s="2" t="s">
        <v>21</v>
      </c>
      <c r="D40" s="3">
        <v>0</v>
      </c>
      <c r="E40" s="3">
        <v>0</v>
      </c>
      <c r="F40" s="3">
        <v>0</v>
      </c>
      <c r="G40" s="3">
        <v>0</v>
      </c>
      <c r="H40" s="38"/>
    </row>
    <row r="41" spans="1:8" x14ac:dyDescent="0.25">
      <c r="A41" s="137"/>
      <c r="B41" s="137"/>
      <c r="C41" s="2" t="s">
        <v>22</v>
      </c>
      <c r="D41" s="2">
        <v>0</v>
      </c>
      <c r="E41" s="2">
        <v>0</v>
      </c>
      <c r="F41" s="2">
        <v>0</v>
      </c>
      <c r="G41" s="2">
        <v>0</v>
      </c>
      <c r="H41" s="38"/>
    </row>
    <row r="42" spans="1:8" x14ac:dyDescent="0.25">
      <c r="A42" s="137"/>
      <c r="B42" s="137"/>
      <c r="C42" s="2" t="s">
        <v>23</v>
      </c>
      <c r="D42" s="3">
        <v>0</v>
      </c>
      <c r="E42" s="3">
        <v>0</v>
      </c>
      <c r="F42" s="3">
        <v>0</v>
      </c>
      <c r="G42" s="3">
        <v>0</v>
      </c>
      <c r="H42" s="38"/>
    </row>
    <row r="43" spans="1:8" x14ac:dyDescent="0.25">
      <c r="A43" s="134"/>
      <c r="B43" s="134"/>
      <c r="C43" s="4" t="s">
        <v>87</v>
      </c>
      <c r="D43" s="5">
        <f>SUM(D36:D42)</f>
        <v>0</v>
      </c>
      <c r="E43" s="5">
        <f t="shared" ref="E43:G43" si="4">SUM(E36:E42)</f>
        <v>7</v>
      </c>
      <c r="F43" s="5">
        <f t="shared" si="4"/>
        <v>0</v>
      </c>
      <c r="G43" s="5">
        <f t="shared" si="4"/>
        <v>7</v>
      </c>
      <c r="H43" s="38"/>
    </row>
    <row r="44" spans="1:8" x14ac:dyDescent="0.25">
      <c r="A44" s="133" t="s">
        <v>25</v>
      </c>
      <c r="B44" s="133" t="s">
        <v>380</v>
      </c>
      <c r="C44" s="2" t="s">
        <v>26</v>
      </c>
      <c r="D44" s="3">
        <v>101</v>
      </c>
      <c r="E44" s="3">
        <v>0</v>
      </c>
      <c r="F44" s="3">
        <v>101</v>
      </c>
      <c r="G44" s="3">
        <v>0</v>
      </c>
      <c r="H44" s="38"/>
    </row>
    <row r="45" spans="1:8" x14ac:dyDescent="0.25">
      <c r="A45" s="137"/>
      <c r="B45" s="137"/>
      <c r="C45" s="2" t="s">
        <v>27</v>
      </c>
      <c r="D45" s="2">
        <v>5159</v>
      </c>
      <c r="E45" s="2">
        <v>2000</v>
      </c>
      <c r="F45" s="2">
        <v>5159</v>
      </c>
      <c r="G45" s="2">
        <v>2000</v>
      </c>
      <c r="H45" s="38"/>
    </row>
    <row r="46" spans="1:8" x14ac:dyDescent="0.25">
      <c r="A46" s="137"/>
      <c r="B46" s="137"/>
      <c r="C46" s="2" t="s">
        <v>28</v>
      </c>
      <c r="D46" s="3">
        <v>834</v>
      </c>
      <c r="E46" s="3">
        <v>0</v>
      </c>
      <c r="F46" s="3">
        <v>834</v>
      </c>
      <c r="G46" s="3">
        <v>0</v>
      </c>
      <c r="H46" s="38"/>
    </row>
    <row r="47" spans="1:8" x14ac:dyDescent="0.25">
      <c r="A47" s="137"/>
      <c r="B47" s="137"/>
      <c r="C47" s="2" t="s">
        <v>29</v>
      </c>
      <c r="D47" s="3">
        <v>187</v>
      </c>
      <c r="E47" s="3">
        <v>0</v>
      </c>
      <c r="F47" s="3">
        <v>187</v>
      </c>
      <c r="G47" s="3">
        <v>0</v>
      </c>
      <c r="H47" s="38"/>
    </row>
    <row r="48" spans="1:8" x14ac:dyDescent="0.25">
      <c r="A48" s="137"/>
      <c r="B48" s="137"/>
      <c r="C48" s="2" t="s">
        <v>30</v>
      </c>
      <c r="D48" s="2">
        <v>178</v>
      </c>
      <c r="E48" s="2">
        <v>0</v>
      </c>
      <c r="F48" s="2">
        <v>178</v>
      </c>
      <c r="G48" s="2">
        <v>0</v>
      </c>
      <c r="H48" s="38"/>
    </row>
    <row r="49" spans="1:8" x14ac:dyDescent="0.25">
      <c r="A49" s="137"/>
      <c r="B49" s="137"/>
      <c r="C49" s="2" t="s">
        <v>31</v>
      </c>
      <c r="D49" s="3">
        <v>108</v>
      </c>
      <c r="E49" s="3">
        <v>170</v>
      </c>
      <c r="F49" s="3">
        <v>108</v>
      </c>
      <c r="G49" s="3">
        <v>170</v>
      </c>
      <c r="H49" s="38"/>
    </row>
    <row r="50" spans="1:8" x14ac:dyDescent="0.25">
      <c r="A50" s="137"/>
      <c r="B50" s="134"/>
      <c r="C50" s="4" t="s">
        <v>87</v>
      </c>
      <c r="D50" s="5">
        <f>SUM(D44:D49)</f>
        <v>6567</v>
      </c>
      <c r="E50" s="5">
        <f t="shared" ref="E50:G50" si="5">SUM(E44:E49)</f>
        <v>2170</v>
      </c>
      <c r="F50" s="5">
        <f t="shared" si="5"/>
        <v>6567</v>
      </c>
      <c r="G50" s="5">
        <f t="shared" si="5"/>
        <v>2170</v>
      </c>
      <c r="H50" s="38"/>
    </row>
    <row r="51" spans="1:8" x14ac:dyDescent="0.25">
      <c r="A51" s="137"/>
      <c r="B51" s="133" t="s">
        <v>381</v>
      </c>
      <c r="C51" s="2" t="s">
        <v>26</v>
      </c>
      <c r="D51" s="3">
        <v>101</v>
      </c>
      <c r="E51" s="3">
        <v>0</v>
      </c>
      <c r="F51" s="3">
        <v>101</v>
      </c>
      <c r="G51" s="3">
        <v>0</v>
      </c>
      <c r="H51" s="38"/>
    </row>
    <row r="52" spans="1:8" x14ac:dyDescent="0.25">
      <c r="A52" s="137"/>
      <c r="B52" s="137"/>
      <c r="C52" s="2" t="s">
        <v>27</v>
      </c>
      <c r="D52" s="2">
        <v>5136</v>
      </c>
      <c r="E52" s="2">
        <v>2000</v>
      </c>
      <c r="F52" s="2">
        <v>5136</v>
      </c>
      <c r="G52" s="2">
        <v>2000</v>
      </c>
      <c r="H52" s="38"/>
    </row>
    <row r="53" spans="1:8" x14ac:dyDescent="0.25">
      <c r="A53" s="137"/>
      <c r="B53" s="137"/>
      <c r="C53" s="2" t="s">
        <v>28</v>
      </c>
      <c r="D53" s="3">
        <v>834</v>
      </c>
      <c r="E53" s="3">
        <v>0</v>
      </c>
      <c r="F53" s="3">
        <v>834</v>
      </c>
      <c r="G53" s="3">
        <v>0</v>
      </c>
      <c r="H53" s="38"/>
    </row>
    <row r="54" spans="1:8" x14ac:dyDescent="0.25">
      <c r="A54" s="137"/>
      <c r="B54" s="137"/>
      <c r="C54" s="2" t="s">
        <v>29</v>
      </c>
      <c r="D54" s="3">
        <v>187</v>
      </c>
      <c r="E54" s="3">
        <v>0</v>
      </c>
      <c r="F54" s="3">
        <v>187</v>
      </c>
      <c r="G54" s="3">
        <v>0</v>
      </c>
      <c r="H54" s="38"/>
    </row>
    <row r="55" spans="1:8" x14ac:dyDescent="0.25">
      <c r="A55" s="137"/>
      <c r="B55" s="137"/>
      <c r="C55" s="2" t="s">
        <v>30</v>
      </c>
      <c r="D55" s="2">
        <v>136</v>
      </c>
      <c r="E55" s="2">
        <v>0</v>
      </c>
      <c r="F55" s="2">
        <v>136</v>
      </c>
      <c r="G55" s="2">
        <v>0</v>
      </c>
      <c r="H55" s="38"/>
    </row>
    <row r="56" spans="1:8" x14ac:dyDescent="0.25">
      <c r="A56" s="137"/>
      <c r="B56" s="137"/>
      <c r="C56" s="2" t="s">
        <v>31</v>
      </c>
      <c r="D56" s="3">
        <v>108</v>
      </c>
      <c r="E56" s="3">
        <v>170</v>
      </c>
      <c r="F56" s="3">
        <v>108</v>
      </c>
      <c r="G56" s="3">
        <v>170</v>
      </c>
      <c r="H56" s="38"/>
    </row>
    <row r="57" spans="1:8" x14ac:dyDescent="0.25">
      <c r="A57" s="137"/>
      <c r="B57" s="134"/>
      <c r="C57" s="4" t="s">
        <v>87</v>
      </c>
      <c r="D57" s="5">
        <f>SUM(D51:D56)</f>
        <v>6502</v>
      </c>
      <c r="E57" s="5">
        <f t="shared" ref="E57:G57" si="6">SUM(E51:E56)</f>
        <v>2170</v>
      </c>
      <c r="F57" s="5">
        <f t="shared" si="6"/>
        <v>6502</v>
      </c>
      <c r="G57" s="5">
        <f t="shared" si="6"/>
        <v>2170</v>
      </c>
      <c r="H57" s="38"/>
    </row>
    <row r="58" spans="1:8" x14ac:dyDescent="0.25">
      <c r="A58" s="137"/>
      <c r="B58" s="133" t="s">
        <v>382</v>
      </c>
      <c r="C58" s="2" t="s">
        <v>26</v>
      </c>
      <c r="D58" s="3">
        <v>101</v>
      </c>
      <c r="E58" s="3">
        <v>0</v>
      </c>
      <c r="F58" s="3">
        <v>101</v>
      </c>
      <c r="G58" s="3">
        <v>0</v>
      </c>
      <c r="H58" s="38"/>
    </row>
    <row r="59" spans="1:8" x14ac:dyDescent="0.25">
      <c r="A59" s="137"/>
      <c r="B59" s="137"/>
      <c r="C59" s="2" t="s">
        <v>27</v>
      </c>
      <c r="D59" s="2">
        <v>5188</v>
      </c>
      <c r="E59" s="2">
        <v>2000</v>
      </c>
      <c r="F59" s="2">
        <v>5188</v>
      </c>
      <c r="G59" s="2">
        <v>2000</v>
      </c>
      <c r="H59" s="38"/>
    </row>
    <row r="60" spans="1:8" x14ac:dyDescent="0.25">
      <c r="A60" s="137"/>
      <c r="B60" s="137"/>
      <c r="C60" s="2" t="s">
        <v>28</v>
      </c>
      <c r="D60" s="3">
        <v>875</v>
      </c>
      <c r="E60" s="3">
        <v>0</v>
      </c>
      <c r="F60" s="3">
        <v>834</v>
      </c>
      <c r="G60" s="3">
        <v>0</v>
      </c>
      <c r="H60" s="38"/>
    </row>
    <row r="61" spans="1:8" x14ac:dyDescent="0.25">
      <c r="A61" s="137"/>
      <c r="B61" s="137"/>
      <c r="C61" s="2" t="s">
        <v>29</v>
      </c>
      <c r="D61" s="3">
        <v>187</v>
      </c>
      <c r="E61" s="3">
        <v>0</v>
      </c>
      <c r="F61" s="3">
        <v>187</v>
      </c>
      <c r="G61" s="3">
        <v>0</v>
      </c>
      <c r="H61" s="38"/>
    </row>
    <row r="62" spans="1:8" x14ac:dyDescent="0.25">
      <c r="A62" s="137"/>
      <c r="B62" s="137"/>
      <c r="C62" s="2" t="s">
        <v>30</v>
      </c>
      <c r="D62" s="2">
        <v>178</v>
      </c>
      <c r="E62" s="2">
        <v>0</v>
      </c>
      <c r="F62" s="2">
        <v>178</v>
      </c>
      <c r="G62" s="2">
        <v>0</v>
      </c>
      <c r="H62" s="38"/>
    </row>
    <row r="63" spans="1:8" x14ac:dyDescent="0.25">
      <c r="A63" s="137"/>
      <c r="B63" s="137"/>
      <c r="C63" s="2" t="s">
        <v>31</v>
      </c>
      <c r="D63" s="3">
        <v>108</v>
      </c>
      <c r="E63" s="3">
        <v>170</v>
      </c>
      <c r="F63" s="3">
        <v>108</v>
      </c>
      <c r="G63" s="3">
        <v>170</v>
      </c>
      <c r="H63" s="38"/>
    </row>
    <row r="64" spans="1:8" x14ac:dyDescent="0.25">
      <c r="A64" s="137"/>
      <c r="B64" s="134"/>
      <c r="C64" s="4" t="s">
        <v>87</v>
      </c>
      <c r="D64" s="5">
        <f>SUM(D58:D63)</f>
        <v>6637</v>
      </c>
      <c r="E64" s="5">
        <f t="shared" ref="E64:G64" si="7">SUM(E58:E63)</f>
        <v>2170</v>
      </c>
      <c r="F64" s="5">
        <f t="shared" si="7"/>
        <v>6596</v>
      </c>
      <c r="G64" s="5">
        <f t="shared" si="7"/>
        <v>2170</v>
      </c>
      <c r="H64" s="38"/>
    </row>
    <row r="65" spans="1:8" x14ac:dyDescent="0.25">
      <c r="A65" s="137"/>
      <c r="B65" s="133" t="s">
        <v>383</v>
      </c>
      <c r="C65" s="2" t="s">
        <v>26</v>
      </c>
      <c r="D65" s="3">
        <v>0</v>
      </c>
      <c r="E65" s="3">
        <v>0</v>
      </c>
      <c r="F65" s="3">
        <v>0</v>
      </c>
      <c r="G65" s="3">
        <v>0</v>
      </c>
      <c r="H65" s="38"/>
    </row>
    <row r="66" spans="1:8" x14ac:dyDescent="0.25">
      <c r="A66" s="137"/>
      <c r="B66" s="137"/>
      <c r="C66" s="2" t="s">
        <v>27</v>
      </c>
      <c r="D66" s="2">
        <v>0</v>
      </c>
      <c r="E66" s="2">
        <v>0</v>
      </c>
      <c r="F66" s="2">
        <v>0</v>
      </c>
      <c r="G66" s="2">
        <v>0</v>
      </c>
      <c r="H66" s="38"/>
    </row>
    <row r="67" spans="1:8" x14ac:dyDescent="0.25">
      <c r="A67" s="137"/>
      <c r="B67" s="137"/>
      <c r="C67" s="2" t="s">
        <v>28</v>
      </c>
      <c r="D67" s="3">
        <v>0</v>
      </c>
      <c r="E67" s="3">
        <v>0</v>
      </c>
      <c r="F67" s="3">
        <v>0</v>
      </c>
      <c r="G67" s="3">
        <v>0</v>
      </c>
      <c r="H67" s="38"/>
    </row>
    <row r="68" spans="1:8" x14ac:dyDescent="0.25">
      <c r="A68" s="137"/>
      <c r="B68" s="137"/>
      <c r="C68" s="2" t="s">
        <v>29</v>
      </c>
      <c r="D68" s="3">
        <v>0</v>
      </c>
      <c r="E68" s="3">
        <v>0</v>
      </c>
      <c r="F68" s="3">
        <v>0</v>
      </c>
      <c r="G68" s="3">
        <v>0</v>
      </c>
      <c r="H68" s="38"/>
    </row>
    <row r="69" spans="1:8" x14ac:dyDescent="0.25">
      <c r="A69" s="137"/>
      <c r="B69" s="137"/>
      <c r="C69" s="2" t="s">
        <v>30</v>
      </c>
      <c r="D69" s="2">
        <v>0</v>
      </c>
      <c r="E69" s="2">
        <v>0</v>
      </c>
      <c r="F69" s="2">
        <v>0</v>
      </c>
      <c r="G69" s="2">
        <v>0</v>
      </c>
      <c r="H69" s="38"/>
    </row>
    <row r="70" spans="1:8" x14ac:dyDescent="0.25">
      <c r="A70" s="137"/>
      <c r="B70" s="137"/>
      <c r="C70" s="2" t="s">
        <v>31</v>
      </c>
      <c r="D70" s="3">
        <v>0</v>
      </c>
      <c r="E70" s="3">
        <v>0</v>
      </c>
      <c r="F70" s="3">
        <v>0</v>
      </c>
      <c r="G70" s="3">
        <v>0</v>
      </c>
      <c r="H70" s="38"/>
    </row>
    <row r="71" spans="1:8" x14ac:dyDescent="0.25">
      <c r="A71" s="137"/>
      <c r="B71" s="134"/>
      <c r="C71" s="4" t="s">
        <v>87</v>
      </c>
      <c r="D71" s="5">
        <f>SUM(D65:D70)</f>
        <v>0</v>
      </c>
      <c r="E71" s="5">
        <f t="shared" ref="E71:G71" si="8">SUM(E65:E70)</f>
        <v>0</v>
      </c>
      <c r="F71" s="5">
        <f t="shared" si="8"/>
        <v>0</v>
      </c>
      <c r="G71" s="5">
        <f t="shared" si="8"/>
        <v>0</v>
      </c>
      <c r="H71" s="38"/>
    </row>
    <row r="72" spans="1:8" x14ac:dyDescent="0.25">
      <c r="A72" s="137"/>
      <c r="B72" s="133" t="s">
        <v>384</v>
      </c>
      <c r="C72" s="2" t="s">
        <v>26</v>
      </c>
      <c r="D72" s="3">
        <v>42</v>
      </c>
      <c r="E72" s="3">
        <v>0</v>
      </c>
      <c r="F72" s="3">
        <v>42</v>
      </c>
      <c r="G72" s="3">
        <v>0</v>
      </c>
      <c r="H72" s="38"/>
    </row>
    <row r="73" spans="1:8" x14ac:dyDescent="0.25">
      <c r="A73" s="137"/>
      <c r="B73" s="137"/>
      <c r="C73" s="2" t="s">
        <v>27</v>
      </c>
      <c r="D73" s="2">
        <v>22</v>
      </c>
      <c r="E73" s="2">
        <v>60</v>
      </c>
      <c r="F73" s="2">
        <v>22</v>
      </c>
      <c r="G73" s="2">
        <v>60</v>
      </c>
      <c r="H73" s="38"/>
    </row>
    <row r="74" spans="1:8" x14ac:dyDescent="0.25">
      <c r="A74" s="137"/>
      <c r="B74" s="137"/>
      <c r="C74" s="2" t="s">
        <v>28</v>
      </c>
      <c r="D74" s="3">
        <v>204</v>
      </c>
      <c r="E74" s="3">
        <v>0</v>
      </c>
      <c r="F74" s="3">
        <v>204</v>
      </c>
      <c r="G74" s="3">
        <v>363</v>
      </c>
      <c r="H74" s="38"/>
    </row>
    <row r="75" spans="1:8" x14ac:dyDescent="0.25">
      <c r="A75" s="137"/>
      <c r="B75" s="137"/>
      <c r="C75" s="2" t="s">
        <v>29</v>
      </c>
      <c r="D75" s="3">
        <v>0</v>
      </c>
      <c r="E75" s="3">
        <v>0</v>
      </c>
      <c r="F75" s="3">
        <v>0</v>
      </c>
      <c r="G75" s="3">
        <v>0</v>
      </c>
      <c r="H75" s="38"/>
    </row>
    <row r="76" spans="1:8" x14ac:dyDescent="0.25">
      <c r="A76" s="137"/>
      <c r="B76" s="137"/>
      <c r="C76" s="2" t="s">
        <v>30</v>
      </c>
      <c r="D76" s="2">
        <v>41</v>
      </c>
      <c r="E76" s="2">
        <v>0</v>
      </c>
      <c r="F76" s="2">
        <v>41</v>
      </c>
      <c r="G76" s="2">
        <v>0</v>
      </c>
      <c r="H76" s="38"/>
    </row>
    <row r="77" spans="1:8" x14ac:dyDescent="0.25">
      <c r="A77" s="137"/>
      <c r="B77" s="137"/>
      <c r="C77" s="2" t="s">
        <v>31</v>
      </c>
      <c r="D77" s="3">
        <v>0</v>
      </c>
      <c r="E77" s="3">
        <v>112</v>
      </c>
      <c r="F77" s="3">
        <v>0</v>
      </c>
      <c r="G77" s="3">
        <v>112</v>
      </c>
      <c r="H77" s="38"/>
    </row>
    <row r="78" spans="1:8" x14ac:dyDescent="0.25">
      <c r="A78" s="134"/>
      <c r="B78" s="134"/>
      <c r="C78" s="4" t="s">
        <v>87</v>
      </c>
      <c r="D78" s="5">
        <f>SUM(D72:D77)</f>
        <v>309</v>
      </c>
      <c r="E78" s="5">
        <f t="shared" ref="E78:G78" si="9">SUM(E72:E77)</f>
        <v>172</v>
      </c>
      <c r="F78" s="5">
        <f t="shared" si="9"/>
        <v>309</v>
      </c>
      <c r="G78" s="5">
        <f t="shared" si="9"/>
        <v>535</v>
      </c>
      <c r="H78" s="38"/>
    </row>
    <row r="79" spans="1:8" x14ac:dyDescent="0.25">
      <c r="A79" s="133" t="s">
        <v>32</v>
      </c>
      <c r="B79" s="133" t="s">
        <v>380</v>
      </c>
      <c r="C79" s="2" t="s">
        <v>33</v>
      </c>
      <c r="D79" s="3">
        <v>307</v>
      </c>
      <c r="E79" s="3">
        <v>280</v>
      </c>
      <c r="F79" s="3">
        <v>307</v>
      </c>
      <c r="G79" s="3">
        <v>33</v>
      </c>
      <c r="H79" s="38"/>
    </row>
    <row r="80" spans="1:8" x14ac:dyDescent="0.25">
      <c r="A80" s="137"/>
      <c r="B80" s="137"/>
      <c r="C80" s="2" t="s">
        <v>34</v>
      </c>
      <c r="D80" s="3">
        <v>88</v>
      </c>
      <c r="E80" s="3">
        <v>0</v>
      </c>
      <c r="F80" s="3">
        <v>88</v>
      </c>
      <c r="G80" s="3">
        <v>0</v>
      </c>
      <c r="H80" s="38"/>
    </row>
    <row r="81" spans="1:8" x14ac:dyDescent="0.25">
      <c r="A81" s="137"/>
      <c r="B81" s="137"/>
      <c r="C81" s="2" t="s">
        <v>35</v>
      </c>
      <c r="D81" s="3">
        <v>7544</v>
      </c>
      <c r="E81" s="3">
        <v>0</v>
      </c>
      <c r="F81" s="3">
        <v>7544</v>
      </c>
      <c r="G81" s="3">
        <v>0</v>
      </c>
      <c r="H81" s="38"/>
    </row>
    <row r="82" spans="1:8" x14ac:dyDescent="0.25">
      <c r="A82" s="137"/>
      <c r="B82" s="137"/>
      <c r="C82" s="2" t="s">
        <v>36</v>
      </c>
      <c r="D82" s="3">
        <v>63</v>
      </c>
      <c r="E82" s="3">
        <v>0</v>
      </c>
      <c r="F82" s="3">
        <v>63</v>
      </c>
      <c r="G82" s="3">
        <v>0</v>
      </c>
      <c r="H82" s="38"/>
    </row>
    <row r="83" spans="1:8" x14ac:dyDescent="0.25">
      <c r="A83" s="137"/>
      <c r="B83" s="137"/>
      <c r="C83" s="2" t="s">
        <v>37</v>
      </c>
      <c r="D83" s="2">
        <v>2371</v>
      </c>
      <c r="E83" s="2">
        <v>4</v>
      </c>
      <c r="F83" s="2">
        <v>2251</v>
      </c>
      <c r="G83" s="2">
        <v>0</v>
      </c>
      <c r="H83" s="38"/>
    </row>
    <row r="84" spans="1:8" x14ac:dyDescent="0.25">
      <c r="A84" s="137"/>
      <c r="B84" s="137"/>
      <c r="C84" s="2" t="s">
        <v>38</v>
      </c>
      <c r="D84" s="2">
        <v>57</v>
      </c>
      <c r="E84" s="2">
        <v>28</v>
      </c>
      <c r="F84" s="2">
        <v>57</v>
      </c>
      <c r="G84" s="2">
        <v>0</v>
      </c>
      <c r="H84" s="38"/>
    </row>
    <row r="85" spans="1:8" x14ac:dyDescent="0.25">
      <c r="A85" s="137"/>
      <c r="B85" s="137"/>
      <c r="C85" s="2" t="s">
        <v>39</v>
      </c>
      <c r="D85" s="3">
        <v>3444</v>
      </c>
      <c r="E85" s="3">
        <v>5</v>
      </c>
      <c r="F85" s="3">
        <v>3444</v>
      </c>
      <c r="G85" s="3">
        <v>5</v>
      </c>
      <c r="H85" s="38"/>
    </row>
    <row r="86" spans="1:8" x14ac:dyDescent="0.25">
      <c r="A86" s="137"/>
      <c r="B86" s="134"/>
      <c r="C86" s="4" t="s">
        <v>87</v>
      </c>
      <c r="D86" s="5">
        <f>SUM(D79:D85)</f>
        <v>13874</v>
      </c>
      <c r="E86" s="5">
        <f t="shared" ref="E86:G86" si="10">SUM(E79:E85)</f>
        <v>317</v>
      </c>
      <c r="F86" s="5">
        <f t="shared" si="10"/>
        <v>13754</v>
      </c>
      <c r="G86" s="5">
        <f t="shared" si="10"/>
        <v>38</v>
      </c>
      <c r="H86" s="38"/>
    </row>
    <row r="87" spans="1:8" x14ac:dyDescent="0.25">
      <c r="A87" s="137"/>
      <c r="B87" s="133" t="s">
        <v>381</v>
      </c>
      <c r="C87" s="2" t="s">
        <v>33</v>
      </c>
      <c r="D87" s="25">
        <v>310</v>
      </c>
      <c r="E87" s="25">
        <v>280</v>
      </c>
      <c r="F87" s="25">
        <v>310</v>
      </c>
      <c r="G87" s="25">
        <v>533</v>
      </c>
      <c r="H87" s="38"/>
    </row>
    <row r="88" spans="1:8" x14ac:dyDescent="0.25">
      <c r="A88" s="137"/>
      <c r="B88" s="137"/>
      <c r="C88" s="2" t="s">
        <v>34</v>
      </c>
      <c r="D88" s="25">
        <v>89</v>
      </c>
      <c r="E88" s="25">
        <v>0</v>
      </c>
      <c r="F88" s="25">
        <v>89</v>
      </c>
      <c r="G88" s="25">
        <v>0</v>
      </c>
      <c r="H88" s="38"/>
    </row>
    <row r="89" spans="1:8" x14ac:dyDescent="0.25">
      <c r="A89" s="137"/>
      <c r="B89" s="137"/>
      <c r="C89" s="2" t="s">
        <v>35</v>
      </c>
      <c r="D89" s="25">
        <v>55</v>
      </c>
      <c r="E89" s="25">
        <v>0</v>
      </c>
      <c r="F89" s="25">
        <v>55</v>
      </c>
      <c r="G89" s="25">
        <v>0</v>
      </c>
      <c r="H89" s="38"/>
    </row>
    <row r="90" spans="1:8" x14ac:dyDescent="0.25">
      <c r="A90" s="137"/>
      <c r="B90" s="137"/>
      <c r="C90" s="2" t="s">
        <v>36</v>
      </c>
      <c r="D90" s="25">
        <v>63</v>
      </c>
      <c r="E90" s="25">
        <v>0</v>
      </c>
      <c r="F90" s="25">
        <v>63</v>
      </c>
      <c r="G90" s="25">
        <v>0</v>
      </c>
      <c r="H90" s="38"/>
    </row>
    <row r="91" spans="1:8" x14ac:dyDescent="0.25">
      <c r="A91" s="137"/>
      <c r="B91" s="137"/>
      <c r="C91" s="2" t="s">
        <v>37</v>
      </c>
      <c r="D91" s="25">
        <v>71</v>
      </c>
      <c r="E91" s="25">
        <v>4</v>
      </c>
      <c r="F91" s="25">
        <v>55</v>
      </c>
      <c r="G91" s="25">
        <v>0</v>
      </c>
      <c r="H91" s="38"/>
    </row>
    <row r="92" spans="1:8" x14ac:dyDescent="0.25">
      <c r="A92" s="137"/>
      <c r="B92" s="137"/>
      <c r="C92" s="2" t="s">
        <v>38</v>
      </c>
      <c r="D92" s="20">
        <v>56</v>
      </c>
      <c r="E92" s="20">
        <v>29</v>
      </c>
      <c r="F92" s="20">
        <v>56</v>
      </c>
      <c r="G92" s="20">
        <v>0</v>
      </c>
      <c r="H92" s="38"/>
    </row>
    <row r="93" spans="1:8" x14ac:dyDescent="0.25">
      <c r="A93" s="137"/>
      <c r="B93" s="137"/>
      <c r="C93" s="2" t="s">
        <v>39</v>
      </c>
      <c r="D93" s="25">
        <v>3444</v>
      </c>
      <c r="E93" s="25">
        <v>5</v>
      </c>
      <c r="F93" s="25">
        <v>3444</v>
      </c>
      <c r="G93" s="25">
        <v>5</v>
      </c>
      <c r="H93" s="38"/>
    </row>
    <row r="94" spans="1:8" x14ac:dyDescent="0.25">
      <c r="A94" s="137"/>
      <c r="B94" s="134"/>
      <c r="C94" s="4" t="s">
        <v>87</v>
      </c>
      <c r="D94" s="5">
        <f>SUM(D87:D93)</f>
        <v>4088</v>
      </c>
      <c r="E94" s="5">
        <f t="shared" ref="E94:G94" si="11">SUM(E87:E93)</f>
        <v>318</v>
      </c>
      <c r="F94" s="5">
        <f t="shared" si="11"/>
        <v>4072</v>
      </c>
      <c r="G94" s="5">
        <f t="shared" si="11"/>
        <v>538</v>
      </c>
      <c r="H94" s="38"/>
    </row>
    <row r="95" spans="1:8" x14ac:dyDescent="0.25">
      <c r="A95" s="137"/>
      <c r="B95" s="133" t="s">
        <v>382</v>
      </c>
      <c r="C95" s="2" t="s">
        <v>33</v>
      </c>
      <c r="D95" s="3">
        <v>4534</v>
      </c>
      <c r="E95" s="3">
        <v>280</v>
      </c>
      <c r="F95" s="3">
        <v>4534</v>
      </c>
      <c r="G95" s="3">
        <v>4033</v>
      </c>
      <c r="H95" s="38"/>
    </row>
    <row r="96" spans="1:8" x14ac:dyDescent="0.25">
      <c r="A96" s="137"/>
      <c r="B96" s="137"/>
      <c r="C96" s="2" t="s">
        <v>34</v>
      </c>
      <c r="D96" s="3">
        <v>88</v>
      </c>
      <c r="E96" s="3">
        <v>0</v>
      </c>
      <c r="F96" s="3">
        <v>88</v>
      </c>
      <c r="G96" s="3">
        <v>0</v>
      </c>
      <c r="H96" s="38"/>
    </row>
    <row r="97" spans="1:8" x14ac:dyDescent="0.25">
      <c r="A97" s="137"/>
      <c r="B97" s="137"/>
      <c r="C97" s="2" t="s">
        <v>35</v>
      </c>
      <c r="D97" s="3">
        <v>3734</v>
      </c>
      <c r="E97" s="3">
        <v>0</v>
      </c>
      <c r="F97" s="3">
        <v>3734</v>
      </c>
      <c r="G97" s="3">
        <v>0</v>
      </c>
      <c r="H97" s="38"/>
    </row>
    <row r="98" spans="1:8" x14ac:dyDescent="0.25">
      <c r="A98" s="137"/>
      <c r="B98" s="137"/>
      <c r="C98" s="2" t="s">
        <v>36</v>
      </c>
      <c r="D98" s="3">
        <v>63</v>
      </c>
      <c r="E98" s="3">
        <v>0</v>
      </c>
      <c r="F98" s="3">
        <v>63</v>
      </c>
      <c r="G98" s="3">
        <v>0</v>
      </c>
      <c r="H98" s="38"/>
    </row>
    <row r="99" spans="1:8" x14ac:dyDescent="0.25">
      <c r="A99" s="137"/>
      <c r="B99" s="137"/>
      <c r="C99" s="2" t="s">
        <v>37</v>
      </c>
      <c r="D99" s="2">
        <v>71</v>
      </c>
      <c r="E99" s="2">
        <v>4</v>
      </c>
      <c r="F99" s="2">
        <v>55</v>
      </c>
      <c r="G99" s="2">
        <v>0</v>
      </c>
      <c r="H99" s="38"/>
    </row>
    <row r="100" spans="1:8" x14ac:dyDescent="0.25">
      <c r="A100" s="137"/>
      <c r="B100" s="137"/>
      <c r="C100" s="2" t="s">
        <v>38</v>
      </c>
      <c r="D100" s="2">
        <v>57</v>
      </c>
      <c r="E100" s="2">
        <v>5028</v>
      </c>
      <c r="F100" s="2">
        <v>57</v>
      </c>
      <c r="G100" s="2">
        <v>0</v>
      </c>
      <c r="H100" s="38"/>
    </row>
    <row r="101" spans="1:8" x14ac:dyDescent="0.25">
      <c r="A101" s="137"/>
      <c r="B101" s="137"/>
      <c r="C101" s="2" t="s">
        <v>39</v>
      </c>
      <c r="D101" s="3">
        <v>6794</v>
      </c>
      <c r="E101" s="3">
        <v>5</v>
      </c>
      <c r="F101" s="3">
        <v>6794</v>
      </c>
      <c r="G101" s="3">
        <v>5</v>
      </c>
      <c r="H101" s="38"/>
    </row>
    <row r="102" spans="1:8" x14ac:dyDescent="0.25">
      <c r="A102" s="137"/>
      <c r="B102" s="134"/>
      <c r="C102" s="4" t="s">
        <v>87</v>
      </c>
      <c r="D102" s="5">
        <f>SUM(D95:D101)</f>
        <v>15341</v>
      </c>
      <c r="E102" s="5">
        <f t="shared" ref="E102:G102" si="12">SUM(E95:E101)</f>
        <v>5317</v>
      </c>
      <c r="F102" s="5">
        <f t="shared" si="12"/>
        <v>15325</v>
      </c>
      <c r="G102" s="5">
        <f t="shared" si="12"/>
        <v>4038</v>
      </c>
      <c r="H102" s="38"/>
    </row>
    <row r="103" spans="1:8" x14ac:dyDescent="0.25">
      <c r="A103" s="137"/>
      <c r="B103" s="133" t="s">
        <v>383</v>
      </c>
      <c r="C103" s="2" t="s">
        <v>33</v>
      </c>
      <c r="D103" s="3">
        <v>3748</v>
      </c>
      <c r="E103" s="3">
        <v>80</v>
      </c>
      <c r="F103" s="3">
        <v>2929</v>
      </c>
      <c r="G103" s="3">
        <v>757</v>
      </c>
      <c r="H103" s="38"/>
    </row>
    <row r="104" spans="1:8" x14ac:dyDescent="0.25">
      <c r="A104" s="137"/>
      <c r="B104" s="137"/>
      <c r="C104" s="2" t="s">
        <v>34</v>
      </c>
      <c r="D104" s="3">
        <v>0</v>
      </c>
      <c r="E104" s="3">
        <v>0</v>
      </c>
      <c r="F104" s="3">
        <v>0</v>
      </c>
      <c r="G104" s="3">
        <v>0</v>
      </c>
      <c r="H104" s="38"/>
    </row>
    <row r="105" spans="1:8" x14ac:dyDescent="0.25">
      <c r="A105" s="137"/>
      <c r="B105" s="137"/>
      <c r="C105" s="2" t="s">
        <v>35</v>
      </c>
      <c r="D105" s="3">
        <v>0</v>
      </c>
      <c r="E105" s="3">
        <v>0</v>
      </c>
      <c r="F105" s="3">
        <v>0</v>
      </c>
      <c r="G105" s="3">
        <v>0</v>
      </c>
      <c r="H105" s="38"/>
    </row>
    <row r="106" spans="1:8" x14ac:dyDescent="0.25">
      <c r="A106" s="137"/>
      <c r="B106" s="137"/>
      <c r="C106" s="2" t="s">
        <v>36</v>
      </c>
      <c r="D106" s="3">
        <v>0</v>
      </c>
      <c r="E106" s="3">
        <v>0</v>
      </c>
      <c r="F106" s="3">
        <v>0</v>
      </c>
      <c r="G106" s="3">
        <v>0</v>
      </c>
      <c r="H106" s="38"/>
    </row>
    <row r="107" spans="1:8" x14ac:dyDescent="0.25">
      <c r="A107" s="137"/>
      <c r="B107" s="137"/>
      <c r="C107" s="2" t="s">
        <v>37</v>
      </c>
      <c r="D107" s="2">
        <v>17</v>
      </c>
      <c r="E107" s="2">
        <v>0</v>
      </c>
      <c r="F107" s="2">
        <v>0</v>
      </c>
      <c r="G107" s="2">
        <v>0</v>
      </c>
      <c r="H107" s="38"/>
    </row>
    <row r="108" spans="1:8" x14ac:dyDescent="0.25">
      <c r="A108" s="137"/>
      <c r="B108" s="137"/>
      <c r="C108" s="2" t="s">
        <v>38</v>
      </c>
      <c r="D108" s="2">
        <v>0</v>
      </c>
      <c r="E108" s="2">
        <v>0</v>
      </c>
      <c r="F108" s="2">
        <v>0</v>
      </c>
      <c r="G108" s="2">
        <v>0</v>
      </c>
      <c r="H108" s="38"/>
    </row>
    <row r="109" spans="1:8" x14ac:dyDescent="0.25">
      <c r="A109" s="137"/>
      <c r="B109" s="137"/>
      <c r="C109" s="2" t="s">
        <v>39</v>
      </c>
      <c r="D109" s="3">
        <v>138</v>
      </c>
      <c r="E109" s="3">
        <v>0</v>
      </c>
      <c r="F109" s="3">
        <v>0</v>
      </c>
      <c r="G109" s="3">
        <v>0</v>
      </c>
      <c r="H109" s="38"/>
    </row>
    <row r="110" spans="1:8" x14ac:dyDescent="0.25">
      <c r="A110" s="137"/>
      <c r="B110" s="134"/>
      <c r="C110" s="4" t="s">
        <v>87</v>
      </c>
      <c r="D110" s="5">
        <f>SUM(D103:D109)</f>
        <v>3903</v>
      </c>
      <c r="E110" s="5">
        <f t="shared" ref="E110:G110" si="13">SUM(E103:E109)</f>
        <v>80</v>
      </c>
      <c r="F110" s="5">
        <f t="shared" si="13"/>
        <v>2929</v>
      </c>
      <c r="G110" s="5">
        <f t="shared" si="13"/>
        <v>757</v>
      </c>
      <c r="H110" s="38"/>
    </row>
    <row r="111" spans="1:8" x14ac:dyDescent="0.25">
      <c r="A111" s="137"/>
      <c r="B111" s="133" t="s">
        <v>384</v>
      </c>
      <c r="C111" s="2" t="s">
        <v>33</v>
      </c>
      <c r="D111" s="3">
        <v>108</v>
      </c>
      <c r="E111" s="3">
        <v>50</v>
      </c>
      <c r="F111" s="3">
        <v>108</v>
      </c>
      <c r="G111" s="3">
        <v>0</v>
      </c>
      <c r="H111" s="38"/>
    </row>
    <row r="112" spans="1:8" x14ac:dyDescent="0.25">
      <c r="A112" s="137"/>
      <c r="B112" s="137"/>
      <c r="C112" s="2" t="s">
        <v>34</v>
      </c>
      <c r="D112" s="3">
        <v>12</v>
      </c>
      <c r="E112" s="3">
        <v>0</v>
      </c>
      <c r="F112" s="3">
        <v>0</v>
      </c>
      <c r="G112" s="3">
        <v>0</v>
      </c>
      <c r="H112" s="38"/>
    </row>
    <row r="113" spans="1:8" x14ac:dyDescent="0.25">
      <c r="A113" s="137"/>
      <c r="B113" s="137"/>
      <c r="C113" s="2" t="s">
        <v>35</v>
      </c>
      <c r="D113" s="3">
        <v>0</v>
      </c>
      <c r="E113" s="3">
        <v>0</v>
      </c>
      <c r="F113" s="3">
        <v>0</v>
      </c>
      <c r="G113" s="3">
        <v>0</v>
      </c>
      <c r="H113" s="38"/>
    </row>
    <row r="114" spans="1:8" x14ac:dyDescent="0.25">
      <c r="A114" s="137"/>
      <c r="B114" s="137"/>
      <c r="C114" s="2" t="s">
        <v>36</v>
      </c>
      <c r="D114" s="3">
        <v>0</v>
      </c>
      <c r="E114" s="3">
        <v>0</v>
      </c>
      <c r="F114" s="3">
        <v>0</v>
      </c>
      <c r="G114" s="3">
        <v>0</v>
      </c>
      <c r="H114" s="38"/>
    </row>
    <row r="115" spans="1:8" x14ac:dyDescent="0.25">
      <c r="A115" s="137"/>
      <c r="B115" s="137"/>
      <c r="C115" s="2" t="s">
        <v>37</v>
      </c>
      <c r="D115" s="2">
        <v>2</v>
      </c>
      <c r="E115" s="2">
        <v>0</v>
      </c>
      <c r="F115" s="2">
        <v>0</v>
      </c>
      <c r="G115" s="2">
        <v>0</v>
      </c>
      <c r="H115" s="38"/>
    </row>
    <row r="116" spans="1:8" x14ac:dyDescent="0.25">
      <c r="A116" s="137"/>
      <c r="B116" s="137"/>
      <c r="C116" s="2" t="s">
        <v>38</v>
      </c>
      <c r="D116" s="2">
        <v>0</v>
      </c>
      <c r="E116" s="2">
        <v>0</v>
      </c>
      <c r="F116" s="2">
        <v>0</v>
      </c>
      <c r="G116" s="2">
        <v>0</v>
      </c>
      <c r="H116" s="38"/>
    </row>
    <row r="117" spans="1:8" x14ac:dyDescent="0.25">
      <c r="A117" s="137"/>
      <c r="B117" s="137"/>
      <c r="C117" s="2" t="s">
        <v>39</v>
      </c>
      <c r="D117" s="3">
        <v>0</v>
      </c>
      <c r="E117" s="3">
        <v>0</v>
      </c>
      <c r="F117" s="3">
        <v>0</v>
      </c>
      <c r="G117" s="3">
        <v>0</v>
      </c>
      <c r="H117" s="38"/>
    </row>
    <row r="118" spans="1:8" x14ac:dyDescent="0.25">
      <c r="A118" s="134"/>
      <c r="B118" s="134"/>
      <c r="C118" s="4" t="s">
        <v>87</v>
      </c>
      <c r="D118" s="5">
        <f>SUM(D111:D117)</f>
        <v>122</v>
      </c>
      <c r="E118" s="5">
        <f t="shared" ref="E118:G118" si="14">SUM(E111:E117)</f>
        <v>50</v>
      </c>
      <c r="F118" s="5">
        <f t="shared" si="14"/>
        <v>108</v>
      </c>
      <c r="G118" s="5">
        <f t="shared" si="14"/>
        <v>0</v>
      </c>
      <c r="H118" s="38"/>
    </row>
    <row r="119" spans="1:8" x14ac:dyDescent="0.25">
      <c r="A119" s="133" t="s">
        <v>40</v>
      </c>
      <c r="B119" s="133" t="s">
        <v>380</v>
      </c>
      <c r="C119" s="2" t="s">
        <v>41</v>
      </c>
      <c r="D119" s="3">
        <v>3436</v>
      </c>
      <c r="E119" s="3">
        <v>30</v>
      </c>
      <c r="F119" s="3">
        <v>3359</v>
      </c>
      <c r="G119" s="3">
        <v>30</v>
      </c>
      <c r="H119" s="38"/>
    </row>
    <row r="120" spans="1:8" x14ac:dyDescent="0.25">
      <c r="A120" s="137"/>
      <c r="B120" s="137"/>
      <c r="C120" s="2" t="s">
        <v>42</v>
      </c>
      <c r="D120" s="3">
        <v>3596</v>
      </c>
      <c r="E120" s="3">
        <v>0</v>
      </c>
      <c r="F120" s="3">
        <v>3537</v>
      </c>
      <c r="G120" s="3">
        <v>0</v>
      </c>
      <c r="H120" s="38"/>
    </row>
    <row r="121" spans="1:8" x14ac:dyDescent="0.25">
      <c r="A121" s="137"/>
      <c r="B121" s="137"/>
      <c r="C121" s="2" t="s">
        <v>43</v>
      </c>
      <c r="D121" s="3">
        <v>11528</v>
      </c>
      <c r="E121" s="3">
        <v>129</v>
      </c>
      <c r="F121" s="3">
        <v>11384</v>
      </c>
      <c r="G121" s="3">
        <v>129</v>
      </c>
      <c r="H121" s="38"/>
    </row>
    <row r="122" spans="1:8" x14ac:dyDescent="0.25">
      <c r="A122" s="137"/>
      <c r="B122" s="137"/>
      <c r="C122" s="2" t="s">
        <v>44</v>
      </c>
      <c r="D122" s="3">
        <v>9323</v>
      </c>
      <c r="E122" s="3">
        <v>0</v>
      </c>
      <c r="F122" s="3">
        <v>9205</v>
      </c>
      <c r="G122" s="3">
        <v>0</v>
      </c>
      <c r="H122" s="38"/>
    </row>
    <row r="123" spans="1:8" x14ac:dyDescent="0.25">
      <c r="A123" s="137"/>
      <c r="B123" s="137"/>
      <c r="C123" s="2" t="s">
        <v>45</v>
      </c>
      <c r="D123" s="3">
        <v>11216</v>
      </c>
      <c r="E123" s="3">
        <v>66</v>
      </c>
      <c r="F123" s="3">
        <v>11115</v>
      </c>
      <c r="G123" s="3">
        <v>66</v>
      </c>
      <c r="H123" s="38"/>
    </row>
    <row r="124" spans="1:8" x14ac:dyDescent="0.25">
      <c r="A124" s="137"/>
      <c r="B124" s="134"/>
      <c r="C124" s="4" t="s">
        <v>87</v>
      </c>
      <c r="D124" s="5">
        <f>SUM(D119:D123)</f>
        <v>39099</v>
      </c>
      <c r="E124" s="5">
        <f t="shared" ref="E124:G124" si="15">SUM(E119:E123)</f>
        <v>225</v>
      </c>
      <c r="F124" s="5">
        <f t="shared" si="15"/>
        <v>38600</v>
      </c>
      <c r="G124" s="5">
        <f t="shared" si="15"/>
        <v>225</v>
      </c>
      <c r="H124" s="38"/>
    </row>
    <row r="125" spans="1:8" x14ac:dyDescent="0.25">
      <c r="A125" s="137"/>
      <c r="B125" s="133" t="s">
        <v>381</v>
      </c>
      <c r="C125" s="2" t="s">
        <v>41</v>
      </c>
      <c r="D125" s="3">
        <v>112</v>
      </c>
      <c r="E125" s="3">
        <v>30</v>
      </c>
      <c r="F125" s="3">
        <v>59</v>
      </c>
      <c r="G125" s="3">
        <v>30</v>
      </c>
      <c r="H125" s="38"/>
    </row>
    <row r="126" spans="1:8" x14ac:dyDescent="0.25">
      <c r="A126" s="137"/>
      <c r="B126" s="137"/>
      <c r="C126" s="2" t="s">
        <v>42</v>
      </c>
      <c r="D126" s="3">
        <v>114</v>
      </c>
      <c r="E126" s="3">
        <v>0</v>
      </c>
      <c r="F126" s="3">
        <v>55</v>
      </c>
      <c r="G126" s="3">
        <v>0</v>
      </c>
      <c r="H126" s="38"/>
    </row>
    <row r="127" spans="1:8" x14ac:dyDescent="0.25">
      <c r="A127" s="137"/>
      <c r="B127" s="137"/>
      <c r="C127" s="2" t="s">
        <v>43</v>
      </c>
      <c r="D127" s="3">
        <v>290</v>
      </c>
      <c r="E127" s="3">
        <v>129</v>
      </c>
      <c r="F127" s="3">
        <v>146</v>
      </c>
      <c r="G127" s="3">
        <v>129</v>
      </c>
      <c r="H127" s="38"/>
    </row>
    <row r="128" spans="1:8" x14ac:dyDescent="0.25">
      <c r="A128" s="137"/>
      <c r="B128" s="137"/>
      <c r="C128" s="2" t="s">
        <v>44</v>
      </c>
      <c r="D128" s="3">
        <v>183</v>
      </c>
      <c r="E128" s="3">
        <v>0</v>
      </c>
      <c r="F128" s="3">
        <v>65</v>
      </c>
      <c r="G128" s="3">
        <v>0</v>
      </c>
      <c r="H128" s="38"/>
    </row>
    <row r="129" spans="1:8" x14ac:dyDescent="0.25">
      <c r="A129" s="137"/>
      <c r="B129" s="137"/>
      <c r="C129" s="2" t="s">
        <v>45</v>
      </c>
      <c r="D129" s="3">
        <v>251</v>
      </c>
      <c r="E129" s="3">
        <v>66</v>
      </c>
      <c r="F129" s="3">
        <v>150</v>
      </c>
      <c r="G129" s="3">
        <v>66</v>
      </c>
      <c r="H129" s="38"/>
    </row>
    <row r="130" spans="1:8" x14ac:dyDescent="0.25">
      <c r="A130" s="137"/>
      <c r="B130" s="134"/>
      <c r="C130" s="4" t="s">
        <v>87</v>
      </c>
      <c r="D130" s="5">
        <f>SUM(D125:D129)</f>
        <v>950</v>
      </c>
      <c r="E130" s="5">
        <f t="shared" ref="E130:G130" si="16">SUM(E125:E129)</f>
        <v>225</v>
      </c>
      <c r="F130" s="5">
        <f t="shared" si="16"/>
        <v>475</v>
      </c>
      <c r="G130" s="5">
        <f t="shared" si="16"/>
        <v>225</v>
      </c>
      <c r="H130" s="38"/>
    </row>
    <row r="131" spans="1:8" x14ac:dyDescent="0.25">
      <c r="A131" s="137"/>
      <c r="B131" s="133" t="s">
        <v>382</v>
      </c>
      <c r="C131" s="2" t="s">
        <v>41</v>
      </c>
      <c r="D131" s="3">
        <v>3404</v>
      </c>
      <c r="E131" s="3">
        <v>30</v>
      </c>
      <c r="F131" s="3">
        <v>3359</v>
      </c>
      <c r="G131" s="3">
        <v>30</v>
      </c>
      <c r="H131" s="38"/>
    </row>
    <row r="132" spans="1:8" x14ac:dyDescent="0.25">
      <c r="A132" s="137"/>
      <c r="B132" s="137"/>
      <c r="C132" s="2" t="s">
        <v>42</v>
      </c>
      <c r="D132" s="3">
        <v>3597</v>
      </c>
      <c r="E132" s="3">
        <v>0</v>
      </c>
      <c r="F132" s="3">
        <v>3539</v>
      </c>
      <c r="G132" s="3">
        <v>0</v>
      </c>
      <c r="H132" s="38"/>
    </row>
    <row r="133" spans="1:8" x14ac:dyDescent="0.25">
      <c r="A133" s="137"/>
      <c r="B133" s="137"/>
      <c r="C133" s="2" t="s">
        <v>43</v>
      </c>
      <c r="D133" s="3">
        <v>11520</v>
      </c>
      <c r="E133" s="3">
        <v>129</v>
      </c>
      <c r="F133" s="3">
        <v>11377</v>
      </c>
      <c r="G133" s="3">
        <v>129</v>
      </c>
      <c r="H133" s="38"/>
    </row>
    <row r="134" spans="1:8" x14ac:dyDescent="0.25">
      <c r="A134" s="137"/>
      <c r="B134" s="137"/>
      <c r="C134" s="2" t="s">
        <v>44</v>
      </c>
      <c r="D134" s="3">
        <v>9289</v>
      </c>
      <c r="E134" s="3">
        <v>0</v>
      </c>
      <c r="F134" s="3">
        <v>9174</v>
      </c>
      <c r="G134" s="3">
        <v>0</v>
      </c>
      <c r="H134" s="38"/>
    </row>
    <row r="135" spans="1:8" x14ac:dyDescent="0.25">
      <c r="A135" s="137"/>
      <c r="B135" s="137"/>
      <c r="C135" s="2" t="s">
        <v>45</v>
      </c>
      <c r="D135" s="3">
        <v>11205</v>
      </c>
      <c r="E135" s="3">
        <v>66</v>
      </c>
      <c r="F135" s="3">
        <v>11106</v>
      </c>
      <c r="G135" s="3">
        <v>66</v>
      </c>
      <c r="H135" s="38"/>
    </row>
    <row r="136" spans="1:8" x14ac:dyDescent="0.25">
      <c r="A136" s="137"/>
      <c r="B136" s="134"/>
      <c r="C136" s="4" t="s">
        <v>87</v>
      </c>
      <c r="D136" s="5">
        <f>SUM(D131:D135)</f>
        <v>39015</v>
      </c>
      <c r="E136" s="5">
        <f t="shared" ref="E136:G136" si="17">SUM(E131:E135)</f>
        <v>225</v>
      </c>
      <c r="F136" s="5">
        <f t="shared" si="17"/>
        <v>38555</v>
      </c>
      <c r="G136" s="5">
        <f t="shared" si="17"/>
        <v>225</v>
      </c>
      <c r="H136" s="38"/>
    </row>
    <row r="137" spans="1:8" x14ac:dyDescent="0.25">
      <c r="A137" s="137"/>
      <c r="B137" s="133" t="s">
        <v>383</v>
      </c>
      <c r="C137" s="2" t="s">
        <v>41</v>
      </c>
      <c r="D137" s="3">
        <v>0</v>
      </c>
      <c r="E137" s="3">
        <v>0</v>
      </c>
      <c r="F137" s="3">
        <v>0</v>
      </c>
      <c r="G137" s="3">
        <v>0</v>
      </c>
      <c r="H137" s="38"/>
    </row>
    <row r="138" spans="1:8" x14ac:dyDescent="0.25">
      <c r="A138" s="137"/>
      <c r="B138" s="137"/>
      <c r="C138" s="2" t="s">
        <v>42</v>
      </c>
      <c r="D138" s="3">
        <v>0</v>
      </c>
      <c r="E138" s="3">
        <v>0</v>
      </c>
      <c r="F138" s="3">
        <v>0</v>
      </c>
      <c r="G138" s="3">
        <v>0</v>
      </c>
      <c r="H138" s="38"/>
    </row>
    <row r="139" spans="1:8" x14ac:dyDescent="0.25">
      <c r="A139" s="137"/>
      <c r="B139" s="137"/>
      <c r="C139" s="2" t="s">
        <v>43</v>
      </c>
      <c r="D139" s="3">
        <v>0</v>
      </c>
      <c r="E139" s="3">
        <v>0</v>
      </c>
      <c r="F139" s="3">
        <v>0</v>
      </c>
      <c r="G139" s="3">
        <v>0</v>
      </c>
      <c r="H139" s="38"/>
    </row>
    <row r="140" spans="1:8" x14ac:dyDescent="0.25">
      <c r="A140" s="137"/>
      <c r="B140" s="137"/>
      <c r="C140" s="2" t="s">
        <v>44</v>
      </c>
      <c r="D140" s="3">
        <v>0</v>
      </c>
      <c r="E140" s="3">
        <v>0</v>
      </c>
      <c r="F140" s="3">
        <v>0</v>
      </c>
      <c r="G140" s="3">
        <v>0</v>
      </c>
      <c r="H140" s="38"/>
    </row>
    <row r="141" spans="1:8" x14ac:dyDescent="0.25">
      <c r="A141" s="137"/>
      <c r="B141" s="137"/>
      <c r="C141" s="2" t="s">
        <v>45</v>
      </c>
      <c r="D141" s="3">
        <v>0</v>
      </c>
      <c r="E141" s="3">
        <v>0</v>
      </c>
      <c r="F141" s="3">
        <v>0</v>
      </c>
      <c r="G141" s="3">
        <v>0</v>
      </c>
      <c r="H141" s="38"/>
    </row>
    <row r="142" spans="1:8" x14ac:dyDescent="0.25">
      <c r="A142" s="137"/>
      <c r="B142" s="134"/>
      <c r="C142" s="4" t="s">
        <v>87</v>
      </c>
      <c r="D142" s="5">
        <f>SUM(D137:D141)</f>
        <v>0</v>
      </c>
      <c r="E142" s="5">
        <f t="shared" ref="E142:G142" si="18">SUM(E137:E141)</f>
        <v>0</v>
      </c>
      <c r="F142" s="5">
        <f t="shared" si="18"/>
        <v>0</v>
      </c>
      <c r="G142" s="5">
        <f t="shared" si="18"/>
        <v>0</v>
      </c>
      <c r="H142" s="38"/>
    </row>
    <row r="143" spans="1:8" x14ac:dyDescent="0.25">
      <c r="A143" s="137"/>
      <c r="B143" s="133" t="s">
        <v>384</v>
      </c>
      <c r="C143" s="2" t="s">
        <v>41</v>
      </c>
      <c r="D143" s="3">
        <v>9</v>
      </c>
      <c r="E143" s="3">
        <v>4</v>
      </c>
      <c r="F143" s="3">
        <v>0</v>
      </c>
      <c r="G143" s="3">
        <v>4</v>
      </c>
      <c r="H143" s="38"/>
    </row>
    <row r="144" spans="1:8" x14ac:dyDescent="0.25">
      <c r="A144" s="137"/>
      <c r="B144" s="137"/>
      <c r="C144" s="2" t="s">
        <v>42</v>
      </c>
      <c r="D144" s="3">
        <v>44</v>
      </c>
      <c r="E144" s="3">
        <v>0</v>
      </c>
      <c r="F144" s="3">
        <v>0</v>
      </c>
      <c r="G144" s="3">
        <v>0</v>
      </c>
      <c r="H144" s="38"/>
    </row>
    <row r="145" spans="1:8" x14ac:dyDescent="0.25">
      <c r="A145" s="137"/>
      <c r="B145" s="137"/>
      <c r="C145" s="2" t="s">
        <v>43</v>
      </c>
      <c r="D145" s="3">
        <v>8</v>
      </c>
      <c r="E145" s="3">
        <v>6</v>
      </c>
      <c r="F145" s="3">
        <v>0</v>
      </c>
      <c r="G145" s="3">
        <v>6</v>
      </c>
      <c r="H145" s="38"/>
    </row>
    <row r="146" spans="1:8" x14ac:dyDescent="0.25">
      <c r="A146" s="137"/>
      <c r="B146" s="137"/>
      <c r="C146" s="2" t="s">
        <v>44</v>
      </c>
      <c r="D146" s="3">
        <v>35</v>
      </c>
      <c r="E146" s="3">
        <v>0</v>
      </c>
      <c r="F146" s="3">
        <v>0</v>
      </c>
      <c r="G146" s="3">
        <v>0</v>
      </c>
      <c r="H146" s="38"/>
    </row>
    <row r="147" spans="1:8" x14ac:dyDescent="0.25">
      <c r="A147" s="137"/>
      <c r="B147" s="137"/>
      <c r="C147" s="2" t="s">
        <v>45</v>
      </c>
      <c r="D147" s="3">
        <v>9</v>
      </c>
      <c r="E147" s="3">
        <v>12</v>
      </c>
      <c r="F147" s="3">
        <v>0</v>
      </c>
      <c r="G147" s="3">
        <v>12</v>
      </c>
      <c r="H147" s="38"/>
    </row>
    <row r="148" spans="1:8" x14ac:dyDescent="0.25">
      <c r="A148" s="134"/>
      <c r="B148" s="134"/>
      <c r="C148" s="4" t="s">
        <v>87</v>
      </c>
      <c r="D148" s="5">
        <f>SUM(D143:D147)</f>
        <v>105</v>
      </c>
      <c r="E148" s="5">
        <f t="shared" ref="E148:G148" si="19">SUM(E143:E147)</f>
        <v>22</v>
      </c>
      <c r="F148" s="5">
        <f t="shared" si="19"/>
        <v>0</v>
      </c>
      <c r="G148" s="5">
        <f t="shared" si="19"/>
        <v>22</v>
      </c>
      <c r="H148" s="38"/>
    </row>
    <row r="149" spans="1:8" x14ac:dyDescent="0.25">
      <c r="A149" s="133" t="s">
        <v>46</v>
      </c>
      <c r="B149" s="133" t="s">
        <v>380</v>
      </c>
      <c r="C149" s="2" t="s">
        <v>47</v>
      </c>
      <c r="D149" s="3">
        <v>135</v>
      </c>
      <c r="E149" s="3">
        <v>0</v>
      </c>
      <c r="F149" s="3">
        <v>79</v>
      </c>
      <c r="G149" s="3">
        <v>0</v>
      </c>
      <c r="H149" s="38"/>
    </row>
    <row r="150" spans="1:8" x14ac:dyDescent="0.25">
      <c r="A150" s="137"/>
      <c r="B150" s="137"/>
      <c r="C150" s="2" t="s">
        <v>48</v>
      </c>
      <c r="D150" s="3">
        <v>123</v>
      </c>
      <c r="E150" s="3">
        <v>0</v>
      </c>
      <c r="F150" s="3">
        <v>88</v>
      </c>
      <c r="G150" s="3">
        <v>0</v>
      </c>
      <c r="H150" s="38"/>
    </row>
    <row r="151" spans="1:8" x14ac:dyDescent="0.25">
      <c r="A151" s="137"/>
      <c r="B151" s="137"/>
      <c r="C151" s="2" t="s">
        <v>49</v>
      </c>
      <c r="D151" s="3">
        <v>5892</v>
      </c>
      <c r="E151" s="3">
        <v>0</v>
      </c>
      <c r="F151" s="3">
        <v>2701</v>
      </c>
      <c r="G151" s="3">
        <v>0</v>
      </c>
      <c r="H151" s="38"/>
    </row>
    <row r="152" spans="1:8" x14ac:dyDescent="0.25">
      <c r="A152" s="137"/>
      <c r="B152" s="137"/>
      <c r="C152" s="2" t="s">
        <v>50</v>
      </c>
      <c r="D152" s="3">
        <v>108</v>
      </c>
      <c r="E152" s="3">
        <v>50</v>
      </c>
      <c r="F152" s="3">
        <v>108</v>
      </c>
      <c r="G152" s="3">
        <v>50</v>
      </c>
      <c r="H152" s="38"/>
    </row>
    <row r="153" spans="1:8" x14ac:dyDescent="0.25">
      <c r="A153" s="137"/>
      <c r="B153" s="137"/>
      <c r="C153" s="2" t="s">
        <v>51</v>
      </c>
      <c r="D153" s="3">
        <v>99</v>
      </c>
      <c r="E153" s="3">
        <v>0</v>
      </c>
      <c r="F153" s="3">
        <v>0</v>
      </c>
      <c r="G153" s="3">
        <v>3</v>
      </c>
      <c r="H153" s="38"/>
    </row>
    <row r="154" spans="1:8" x14ac:dyDescent="0.25">
      <c r="A154" s="137"/>
      <c r="B154" s="137"/>
      <c r="C154" s="2" t="s">
        <v>52</v>
      </c>
      <c r="D154" s="3">
        <v>148</v>
      </c>
      <c r="E154" s="3">
        <v>0</v>
      </c>
      <c r="F154" s="3">
        <v>148</v>
      </c>
      <c r="G154" s="3">
        <v>0</v>
      </c>
      <c r="H154" s="38"/>
    </row>
    <row r="155" spans="1:8" x14ac:dyDescent="0.25">
      <c r="A155" s="137"/>
      <c r="B155" s="134"/>
      <c r="C155" s="4" t="s">
        <v>87</v>
      </c>
      <c r="D155" s="5">
        <f>SUM(D149:D154)</f>
        <v>6505</v>
      </c>
      <c r="E155" s="5">
        <f t="shared" ref="E155:G155" si="20">SUM(E149:E154)</f>
        <v>50</v>
      </c>
      <c r="F155" s="5">
        <f t="shared" si="20"/>
        <v>3124</v>
      </c>
      <c r="G155" s="5">
        <f t="shared" si="20"/>
        <v>53</v>
      </c>
      <c r="H155" s="38"/>
    </row>
    <row r="156" spans="1:8" x14ac:dyDescent="0.25">
      <c r="A156" s="137"/>
      <c r="B156" s="133" t="s">
        <v>381</v>
      </c>
      <c r="C156" s="2" t="s">
        <v>47</v>
      </c>
      <c r="D156" s="3">
        <v>135</v>
      </c>
      <c r="E156" s="3">
        <v>0</v>
      </c>
      <c r="F156" s="3">
        <v>79</v>
      </c>
      <c r="G156" s="3">
        <v>0</v>
      </c>
      <c r="H156" s="38"/>
    </row>
    <row r="157" spans="1:8" x14ac:dyDescent="0.25">
      <c r="A157" s="137"/>
      <c r="B157" s="137"/>
      <c r="C157" s="2" t="s">
        <v>48</v>
      </c>
      <c r="D157" s="3">
        <v>89</v>
      </c>
      <c r="E157" s="3">
        <v>0</v>
      </c>
      <c r="F157" s="3">
        <v>75</v>
      </c>
      <c r="G157" s="3">
        <v>0</v>
      </c>
      <c r="H157" s="38"/>
    </row>
    <row r="158" spans="1:8" x14ac:dyDescent="0.25">
      <c r="A158" s="137"/>
      <c r="B158" s="137"/>
      <c r="C158" s="2" t="s">
        <v>49</v>
      </c>
      <c r="D158" s="3">
        <v>5918</v>
      </c>
      <c r="E158" s="3">
        <v>0</v>
      </c>
      <c r="F158" s="3">
        <v>5702</v>
      </c>
      <c r="G158" s="3">
        <v>0</v>
      </c>
      <c r="H158" s="38"/>
    </row>
    <row r="159" spans="1:8" x14ac:dyDescent="0.25">
      <c r="A159" s="137"/>
      <c r="B159" s="137"/>
      <c r="C159" s="2" t="s">
        <v>50</v>
      </c>
      <c r="D159" s="3">
        <v>100</v>
      </c>
      <c r="E159" s="3">
        <v>50</v>
      </c>
      <c r="F159" s="3">
        <v>100</v>
      </c>
      <c r="G159" s="3">
        <v>50</v>
      </c>
      <c r="H159" s="38"/>
    </row>
    <row r="160" spans="1:8" x14ac:dyDescent="0.25">
      <c r="A160" s="137"/>
      <c r="B160" s="137"/>
      <c r="C160" s="2" t="s">
        <v>51</v>
      </c>
      <c r="D160" s="3">
        <v>99</v>
      </c>
      <c r="E160" s="3">
        <v>0</v>
      </c>
      <c r="F160" s="3">
        <v>0</v>
      </c>
      <c r="G160" s="3">
        <v>3</v>
      </c>
      <c r="H160" s="38"/>
    </row>
    <row r="161" spans="1:8" x14ac:dyDescent="0.25">
      <c r="A161" s="137"/>
      <c r="B161" s="137"/>
      <c r="C161" s="2" t="s">
        <v>52</v>
      </c>
      <c r="D161" s="3">
        <v>148</v>
      </c>
      <c r="E161" s="3">
        <v>0</v>
      </c>
      <c r="F161" s="3">
        <v>148</v>
      </c>
      <c r="G161" s="3">
        <v>0</v>
      </c>
      <c r="H161" s="38"/>
    </row>
    <row r="162" spans="1:8" x14ac:dyDescent="0.25">
      <c r="A162" s="137"/>
      <c r="B162" s="134"/>
      <c r="C162" s="4" t="s">
        <v>87</v>
      </c>
      <c r="D162" s="5">
        <f>SUM(D156:D161)</f>
        <v>6489</v>
      </c>
      <c r="E162" s="5">
        <f t="shared" ref="E162:G162" si="21">SUM(E156:E161)</f>
        <v>50</v>
      </c>
      <c r="F162" s="5">
        <f t="shared" si="21"/>
        <v>6104</v>
      </c>
      <c r="G162" s="5">
        <f t="shared" si="21"/>
        <v>53</v>
      </c>
      <c r="H162" s="38"/>
    </row>
    <row r="163" spans="1:8" x14ac:dyDescent="0.25">
      <c r="A163" s="137"/>
      <c r="B163" s="133" t="s">
        <v>382</v>
      </c>
      <c r="C163" s="2" t="s">
        <v>47</v>
      </c>
      <c r="D163" s="3">
        <v>135</v>
      </c>
      <c r="E163" s="3">
        <v>0</v>
      </c>
      <c r="F163" s="3">
        <v>79</v>
      </c>
      <c r="G163" s="3">
        <v>0</v>
      </c>
      <c r="H163" s="38"/>
    </row>
    <row r="164" spans="1:8" x14ac:dyDescent="0.25">
      <c r="A164" s="137"/>
      <c r="B164" s="137"/>
      <c r="C164" s="2" t="s">
        <v>48</v>
      </c>
      <c r="D164" s="3">
        <v>124</v>
      </c>
      <c r="E164" s="3">
        <v>0</v>
      </c>
      <c r="F164" s="3">
        <v>82</v>
      </c>
      <c r="G164" s="3">
        <v>0</v>
      </c>
      <c r="H164" s="38"/>
    </row>
    <row r="165" spans="1:8" x14ac:dyDescent="0.25">
      <c r="A165" s="137"/>
      <c r="B165" s="137"/>
      <c r="C165" s="2" t="s">
        <v>49</v>
      </c>
      <c r="D165" s="3">
        <v>5893</v>
      </c>
      <c r="E165" s="3">
        <v>0</v>
      </c>
      <c r="F165" s="3">
        <v>5700</v>
      </c>
      <c r="G165" s="3">
        <v>0</v>
      </c>
      <c r="H165" s="38"/>
    </row>
    <row r="166" spans="1:8" x14ac:dyDescent="0.25">
      <c r="A166" s="137"/>
      <c r="B166" s="137"/>
      <c r="C166" s="2" t="s">
        <v>50</v>
      </c>
      <c r="D166" s="3">
        <v>101</v>
      </c>
      <c r="E166" s="3">
        <v>50</v>
      </c>
      <c r="F166" s="3">
        <v>101</v>
      </c>
      <c r="G166" s="3">
        <v>50</v>
      </c>
      <c r="H166" s="38"/>
    </row>
    <row r="167" spans="1:8" x14ac:dyDescent="0.25">
      <c r="A167" s="137"/>
      <c r="B167" s="137"/>
      <c r="C167" s="2" t="s">
        <v>51</v>
      </c>
      <c r="D167" s="3">
        <v>100</v>
      </c>
      <c r="E167" s="3">
        <v>0</v>
      </c>
      <c r="F167" s="3">
        <v>0</v>
      </c>
      <c r="G167" s="3">
        <v>3</v>
      </c>
      <c r="H167" s="38"/>
    </row>
    <row r="168" spans="1:8" x14ac:dyDescent="0.25">
      <c r="A168" s="137"/>
      <c r="B168" s="137"/>
      <c r="C168" s="2" t="s">
        <v>52</v>
      </c>
      <c r="D168" s="3">
        <v>148</v>
      </c>
      <c r="E168" s="3">
        <v>0</v>
      </c>
      <c r="F168" s="3">
        <v>148</v>
      </c>
      <c r="G168" s="3">
        <v>0</v>
      </c>
      <c r="H168" s="38"/>
    </row>
    <row r="169" spans="1:8" x14ac:dyDescent="0.25">
      <c r="A169" s="137"/>
      <c r="B169" s="134"/>
      <c r="C169" s="4" t="s">
        <v>87</v>
      </c>
      <c r="D169" s="5">
        <f>SUM(D163:D168)</f>
        <v>6501</v>
      </c>
      <c r="E169" s="5">
        <f t="shared" ref="E169:G169" si="22">SUM(E163:E168)</f>
        <v>50</v>
      </c>
      <c r="F169" s="5">
        <f t="shared" si="22"/>
        <v>6110</v>
      </c>
      <c r="G169" s="5">
        <f t="shared" si="22"/>
        <v>53</v>
      </c>
      <c r="H169" s="38"/>
    </row>
    <row r="170" spans="1:8" x14ac:dyDescent="0.25">
      <c r="A170" s="137"/>
      <c r="B170" s="133" t="s">
        <v>383</v>
      </c>
      <c r="C170" s="2" t="s">
        <v>47</v>
      </c>
      <c r="D170" s="3">
        <v>19</v>
      </c>
      <c r="E170" s="3">
        <v>0</v>
      </c>
      <c r="F170" s="3">
        <v>19</v>
      </c>
      <c r="G170" s="3">
        <v>0</v>
      </c>
      <c r="H170" s="38"/>
    </row>
    <row r="171" spans="1:8" x14ac:dyDescent="0.25">
      <c r="A171" s="137"/>
      <c r="B171" s="137"/>
      <c r="C171" s="2" t="s">
        <v>48</v>
      </c>
      <c r="D171" s="3">
        <v>12</v>
      </c>
      <c r="E171" s="3">
        <v>0</v>
      </c>
      <c r="F171" s="3">
        <v>12</v>
      </c>
      <c r="G171" s="3">
        <v>0</v>
      </c>
      <c r="H171" s="38"/>
    </row>
    <row r="172" spans="1:8" x14ac:dyDescent="0.25">
      <c r="A172" s="137"/>
      <c r="B172" s="137"/>
      <c r="C172" s="2" t="s">
        <v>49</v>
      </c>
      <c r="D172" s="3">
        <v>191</v>
      </c>
      <c r="E172" s="3">
        <v>0</v>
      </c>
      <c r="F172" s="3">
        <v>0</v>
      </c>
      <c r="G172" s="3">
        <v>0</v>
      </c>
      <c r="H172" s="38"/>
    </row>
    <row r="173" spans="1:8" x14ac:dyDescent="0.25">
      <c r="A173" s="137"/>
      <c r="B173" s="137"/>
      <c r="C173" s="2" t="s">
        <v>50</v>
      </c>
      <c r="D173" s="3">
        <v>10</v>
      </c>
      <c r="E173" s="3">
        <v>0</v>
      </c>
      <c r="F173" s="3">
        <v>10</v>
      </c>
      <c r="G173" s="3">
        <v>0</v>
      </c>
      <c r="H173" s="38"/>
    </row>
    <row r="174" spans="1:8" x14ac:dyDescent="0.25">
      <c r="A174" s="137"/>
      <c r="B174" s="137"/>
      <c r="C174" s="2" t="s">
        <v>51</v>
      </c>
      <c r="D174" s="3">
        <v>10</v>
      </c>
      <c r="E174" s="3">
        <v>0</v>
      </c>
      <c r="F174" s="3">
        <v>0</v>
      </c>
      <c r="G174" s="3">
        <v>0</v>
      </c>
      <c r="H174" s="38"/>
    </row>
    <row r="175" spans="1:8" x14ac:dyDescent="0.25">
      <c r="A175" s="137"/>
      <c r="B175" s="137"/>
      <c r="C175" s="2" t="s">
        <v>52</v>
      </c>
      <c r="D175" s="3">
        <v>17</v>
      </c>
      <c r="E175" s="3">
        <v>0</v>
      </c>
      <c r="F175" s="3">
        <v>17</v>
      </c>
      <c r="G175" s="3">
        <v>0</v>
      </c>
      <c r="H175" s="38"/>
    </row>
    <row r="176" spans="1:8" x14ac:dyDescent="0.25">
      <c r="A176" s="137"/>
      <c r="B176" s="134"/>
      <c r="C176" s="4" t="s">
        <v>87</v>
      </c>
      <c r="D176" s="5">
        <f>SUM(D170:D175)</f>
        <v>259</v>
      </c>
      <c r="E176" s="5">
        <f t="shared" ref="E176:G176" si="23">SUM(E170:E175)</f>
        <v>0</v>
      </c>
      <c r="F176" s="5">
        <f t="shared" si="23"/>
        <v>58</v>
      </c>
      <c r="G176" s="5">
        <f t="shared" si="23"/>
        <v>0</v>
      </c>
      <c r="H176" s="38"/>
    </row>
    <row r="177" spans="1:8" x14ac:dyDescent="0.25">
      <c r="A177" s="137"/>
      <c r="B177" s="133" t="s">
        <v>384</v>
      </c>
      <c r="C177" s="2" t="s">
        <v>47</v>
      </c>
      <c r="D177" s="3">
        <v>25</v>
      </c>
      <c r="E177" s="3">
        <v>0</v>
      </c>
      <c r="F177" s="3">
        <v>25</v>
      </c>
      <c r="G177" s="3">
        <v>0</v>
      </c>
      <c r="H177" s="38"/>
    </row>
    <row r="178" spans="1:8" x14ac:dyDescent="0.25">
      <c r="A178" s="137"/>
      <c r="B178" s="137"/>
      <c r="C178" s="2" t="s">
        <v>48</v>
      </c>
      <c r="D178" s="3">
        <v>24</v>
      </c>
      <c r="E178" s="3">
        <v>0</v>
      </c>
      <c r="F178" s="3">
        <v>24</v>
      </c>
      <c r="G178" s="3">
        <v>0</v>
      </c>
      <c r="H178" s="38"/>
    </row>
    <row r="179" spans="1:8" x14ac:dyDescent="0.25">
      <c r="A179" s="137"/>
      <c r="B179" s="137"/>
      <c r="C179" s="2" t="s">
        <v>49</v>
      </c>
      <c r="D179" s="3">
        <v>10</v>
      </c>
      <c r="E179" s="3">
        <v>0</v>
      </c>
      <c r="F179" s="3">
        <v>0</v>
      </c>
      <c r="G179" s="3">
        <v>0</v>
      </c>
      <c r="H179" s="38"/>
    </row>
    <row r="180" spans="1:8" x14ac:dyDescent="0.25">
      <c r="A180" s="137"/>
      <c r="B180" s="137"/>
      <c r="C180" s="2" t="s">
        <v>50</v>
      </c>
      <c r="D180" s="3">
        <v>72</v>
      </c>
      <c r="E180" s="3">
        <v>0</v>
      </c>
      <c r="F180" s="3">
        <v>72</v>
      </c>
      <c r="G180" s="3">
        <v>0</v>
      </c>
      <c r="H180" s="38"/>
    </row>
    <row r="181" spans="1:8" x14ac:dyDescent="0.25">
      <c r="A181" s="137"/>
      <c r="B181" s="137"/>
      <c r="C181" s="2" t="s">
        <v>51</v>
      </c>
      <c r="D181" s="3">
        <v>40</v>
      </c>
      <c r="E181" s="3">
        <v>0</v>
      </c>
      <c r="F181" s="3">
        <v>0</v>
      </c>
      <c r="G181" s="3">
        <v>3</v>
      </c>
      <c r="H181" s="38"/>
    </row>
    <row r="182" spans="1:8" x14ac:dyDescent="0.25">
      <c r="A182" s="137"/>
      <c r="B182" s="137"/>
      <c r="C182" s="2" t="s">
        <v>52</v>
      </c>
      <c r="D182" s="3">
        <v>17</v>
      </c>
      <c r="E182" s="3">
        <v>0</v>
      </c>
      <c r="F182" s="3">
        <v>17</v>
      </c>
      <c r="G182" s="3">
        <v>0</v>
      </c>
      <c r="H182" s="38"/>
    </row>
    <row r="183" spans="1:8" x14ac:dyDescent="0.25">
      <c r="A183" s="134"/>
      <c r="B183" s="134"/>
      <c r="C183" s="4" t="s">
        <v>87</v>
      </c>
      <c r="D183" s="5">
        <f>SUM(D177:D182)</f>
        <v>188</v>
      </c>
      <c r="E183" s="5">
        <f t="shared" ref="E183:G183" si="24">SUM(E177:E182)</f>
        <v>0</v>
      </c>
      <c r="F183" s="5">
        <f t="shared" si="24"/>
        <v>138</v>
      </c>
      <c r="G183" s="5">
        <f t="shared" si="24"/>
        <v>3</v>
      </c>
      <c r="H183" s="38"/>
    </row>
    <row r="184" spans="1:8" x14ac:dyDescent="0.25">
      <c r="A184" s="133" t="s">
        <v>53</v>
      </c>
      <c r="B184" s="133" t="s">
        <v>380</v>
      </c>
      <c r="C184" s="2" t="s">
        <v>54</v>
      </c>
      <c r="D184" s="3">
        <v>4608</v>
      </c>
      <c r="E184" s="3">
        <v>0</v>
      </c>
      <c r="F184" s="3">
        <v>4562</v>
      </c>
      <c r="G184" s="3">
        <v>0</v>
      </c>
      <c r="H184" s="38"/>
    </row>
    <row r="185" spans="1:8" x14ac:dyDescent="0.25">
      <c r="A185" s="137"/>
      <c r="B185" s="137"/>
      <c r="C185" s="2" t="s">
        <v>55</v>
      </c>
      <c r="D185" s="3">
        <v>3536</v>
      </c>
      <c r="E185" s="3">
        <v>0</v>
      </c>
      <c r="F185" s="3">
        <v>3481</v>
      </c>
      <c r="G185" s="3">
        <v>0</v>
      </c>
      <c r="H185" s="38"/>
    </row>
    <row r="186" spans="1:8" x14ac:dyDescent="0.25">
      <c r="A186" s="137"/>
      <c r="B186" s="137"/>
      <c r="C186" s="2" t="s">
        <v>56</v>
      </c>
      <c r="D186" s="3">
        <v>4661</v>
      </c>
      <c r="E186" s="3">
        <v>0</v>
      </c>
      <c r="F186" s="3">
        <v>4593</v>
      </c>
      <c r="G186" s="3">
        <v>0</v>
      </c>
      <c r="H186" s="38"/>
    </row>
    <row r="187" spans="1:8" x14ac:dyDescent="0.25">
      <c r="A187" s="137"/>
      <c r="B187" s="137"/>
      <c r="C187" s="2" t="s">
        <v>57</v>
      </c>
      <c r="D187" s="3">
        <v>3812</v>
      </c>
      <c r="E187" s="3">
        <v>0</v>
      </c>
      <c r="F187" s="3">
        <v>3792</v>
      </c>
      <c r="G187" s="3">
        <v>0</v>
      </c>
      <c r="H187" s="38"/>
    </row>
    <row r="188" spans="1:8" x14ac:dyDescent="0.25">
      <c r="A188" s="137"/>
      <c r="B188" s="137"/>
      <c r="C188" s="2" t="s">
        <v>58</v>
      </c>
      <c r="D188" s="3">
        <v>4255</v>
      </c>
      <c r="E188" s="3">
        <v>0</v>
      </c>
      <c r="F188" s="3">
        <v>4255</v>
      </c>
      <c r="G188" s="3">
        <v>0</v>
      </c>
      <c r="H188" s="38"/>
    </row>
    <row r="189" spans="1:8" x14ac:dyDescent="0.25">
      <c r="A189" s="137"/>
      <c r="B189" s="137"/>
      <c r="C189" s="2" t="s">
        <v>59</v>
      </c>
      <c r="D189" s="3">
        <v>6325</v>
      </c>
      <c r="E189" s="3">
        <v>0</v>
      </c>
      <c r="F189" s="3">
        <v>6325</v>
      </c>
      <c r="G189" s="3">
        <v>0</v>
      </c>
      <c r="H189" s="38"/>
    </row>
    <row r="190" spans="1:8" x14ac:dyDescent="0.25">
      <c r="A190" s="137"/>
      <c r="B190" s="137"/>
      <c r="C190" s="2" t="s">
        <v>60</v>
      </c>
      <c r="D190" s="3">
        <v>6378</v>
      </c>
      <c r="E190" s="3">
        <v>0</v>
      </c>
      <c r="F190" s="3">
        <v>6353</v>
      </c>
      <c r="G190" s="3">
        <v>0</v>
      </c>
      <c r="H190" s="38"/>
    </row>
    <row r="191" spans="1:8" x14ac:dyDescent="0.25">
      <c r="A191" s="137"/>
      <c r="B191" s="134"/>
      <c r="C191" s="4" t="s">
        <v>87</v>
      </c>
      <c r="D191" s="5">
        <f>SUM(D184:D190)</f>
        <v>33575</v>
      </c>
      <c r="E191" s="5">
        <f t="shared" ref="E191:G191" si="25">SUM(E184:E190)</f>
        <v>0</v>
      </c>
      <c r="F191" s="5">
        <f t="shared" si="25"/>
        <v>33361</v>
      </c>
      <c r="G191" s="5">
        <f t="shared" si="25"/>
        <v>0</v>
      </c>
      <c r="H191" s="38"/>
    </row>
    <row r="192" spans="1:8" x14ac:dyDescent="0.25">
      <c r="A192" s="137"/>
      <c r="B192" s="133" t="s">
        <v>381</v>
      </c>
      <c r="C192" s="2" t="s">
        <v>54</v>
      </c>
      <c r="D192" s="3">
        <v>108</v>
      </c>
      <c r="E192" s="3">
        <v>0</v>
      </c>
      <c r="F192" s="3">
        <v>62</v>
      </c>
      <c r="G192" s="3">
        <v>0</v>
      </c>
      <c r="H192" s="38"/>
    </row>
    <row r="193" spans="1:8" x14ac:dyDescent="0.25">
      <c r="A193" s="137"/>
      <c r="B193" s="137"/>
      <c r="C193" s="2" t="s">
        <v>55</v>
      </c>
      <c r="D193" s="3">
        <v>3534</v>
      </c>
      <c r="E193" s="3">
        <v>0</v>
      </c>
      <c r="F193" s="3">
        <v>3490</v>
      </c>
      <c r="G193" s="3">
        <v>0</v>
      </c>
      <c r="H193" s="38"/>
    </row>
    <row r="194" spans="1:8" x14ac:dyDescent="0.25">
      <c r="A194" s="137"/>
      <c r="B194" s="137"/>
      <c r="C194" s="2" t="s">
        <v>56</v>
      </c>
      <c r="D194" s="3">
        <v>4659</v>
      </c>
      <c r="E194" s="3">
        <v>0</v>
      </c>
      <c r="F194" s="3">
        <v>4589</v>
      </c>
      <c r="G194" s="3">
        <v>0</v>
      </c>
      <c r="H194" s="38"/>
    </row>
    <row r="195" spans="1:8" x14ac:dyDescent="0.25">
      <c r="A195" s="137"/>
      <c r="B195" s="137"/>
      <c r="C195" s="2" t="s">
        <v>57</v>
      </c>
      <c r="D195" s="3">
        <v>3810</v>
      </c>
      <c r="E195" s="3">
        <v>0</v>
      </c>
      <c r="F195" s="3">
        <v>3791</v>
      </c>
      <c r="G195" s="3">
        <v>0</v>
      </c>
      <c r="H195" s="38"/>
    </row>
    <row r="196" spans="1:8" x14ac:dyDescent="0.25">
      <c r="A196" s="137"/>
      <c r="B196" s="137"/>
      <c r="C196" s="2" t="s">
        <v>58</v>
      </c>
      <c r="D196" s="3">
        <v>4253</v>
      </c>
      <c r="E196" s="3">
        <v>0</v>
      </c>
      <c r="F196" s="3">
        <v>4253</v>
      </c>
      <c r="G196" s="3">
        <v>0</v>
      </c>
      <c r="H196" s="38"/>
    </row>
    <row r="197" spans="1:8" x14ac:dyDescent="0.25">
      <c r="A197" s="137"/>
      <c r="B197" s="137"/>
      <c r="C197" s="2" t="s">
        <v>59</v>
      </c>
      <c r="D197" s="3">
        <v>6297</v>
      </c>
      <c r="E197" s="3">
        <v>0</v>
      </c>
      <c r="F197" s="3">
        <v>6297</v>
      </c>
      <c r="G197" s="3">
        <v>0</v>
      </c>
      <c r="H197" s="38"/>
    </row>
    <row r="198" spans="1:8" x14ac:dyDescent="0.25">
      <c r="A198" s="137"/>
      <c r="B198" s="137"/>
      <c r="C198" s="2" t="s">
        <v>60</v>
      </c>
      <c r="D198" s="3">
        <v>6375</v>
      </c>
      <c r="E198" s="3">
        <v>0</v>
      </c>
      <c r="F198" s="3">
        <v>6353</v>
      </c>
      <c r="G198" s="3">
        <v>0</v>
      </c>
      <c r="H198" s="38"/>
    </row>
    <row r="199" spans="1:8" x14ac:dyDescent="0.25">
      <c r="A199" s="137"/>
      <c r="B199" s="134"/>
      <c r="C199" s="4" t="s">
        <v>87</v>
      </c>
      <c r="D199" s="5">
        <f>SUM(D192:D198)</f>
        <v>29036</v>
      </c>
      <c r="E199" s="5">
        <f t="shared" ref="E199:G199" si="26">SUM(E192:E198)</f>
        <v>0</v>
      </c>
      <c r="F199" s="5">
        <f t="shared" si="26"/>
        <v>28835</v>
      </c>
      <c r="G199" s="5">
        <f t="shared" si="26"/>
        <v>0</v>
      </c>
      <c r="H199" s="38"/>
    </row>
    <row r="200" spans="1:8" x14ac:dyDescent="0.25">
      <c r="A200" s="137"/>
      <c r="B200" s="133" t="s">
        <v>382</v>
      </c>
      <c r="C200" s="2" t="s">
        <v>54</v>
      </c>
      <c r="D200" s="3">
        <v>4608</v>
      </c>
      <c r="E200" s="3">
        <v>0</v>
      </c>
      <c r="F200" s="3">
        <v>4562</v>
      </c>
      <c r="G200" s="3">
        <v>0</v>
      </c>
      <c r="H200" s="38"/>
    </row>
    <row r="201" spans="1:8" x14ac:dyDescent="0.25">
      <c r="A201" s="137"/>
      <c r="B201" s="137"/>
      <c r="C201" s="2" t="s">
        <v>55</v>
      </c>
      <c r="D201" s="3">
        <v>6939</v>
      </c>
      <c r="E201" s="3">
        <v>0</v>
      </c>
      <c r="F201" s="3">
        <v>6892</v>
      </c>
      <c r="G201" s="3">
        <v>0</v>
      </c>
      <c r="H201" s="38"/>
    </row>
    <row r="202" spans="1:8" x14ac:dyDescent="0.25">
      <c r="A202" s="137"/>
      <c r="B202" s="137"/>
      <c r="C202" s="2" t="s">
        <v>56</v>
      </c>
      <c r="D202" s="3">
        <v>9212</v>
      </c>
      <c r="E202" s="3">
        <v>0</v>
      </c>
      <c r="F202" s="3">
        <v>9143</v>
      </c>
      <c r="G202" s="3">
        <v>0</v>
      </c>
      <c r="H202" s="38"/>
    </row>
    <row r="203" spans="1:8" x14ac:dyDescent="0.25">
      <c r="A203" s="137"/>
      <c r="B203" s="137"/>
      <c r="C203" s="2" t="s">
        <v>57</v>
      </c>
      <c r="D203" s="3">
        <v>7543</v>
      </c>
      <c r="E203" s="3">
        <v>0</v>
      </c>
      <c r="F203" s="3">
        <v>7524</v>
      </c>
      <c r="G203" s="3">
        <v>0</v>
      </c>
      <c r="H203" s="38"/>
    </row>
    <row r="204" spans="1:8" x14ac:dyDescent="0.25">
      <c r="A204" s="137"/>
      <c r="B204" s="137"/>
      <c r="C204" s="2" t="s">
        <v>58</v>
      </c>
      <c r="D204" s="3">
        <v>8397</v>
      </c>
      <c r="E204" s="3">
        <v>0</v>
      </c>
      <c r="F204" s="3">
        <v>8397</v>
      </c>
      <c r="G204" s="3">
        <v>0</v>
      </c>
      <c r="H204" s="38"/>
    </row>
    <row r="205" spans="1:8" x14ac:dyDescent="0.25">
      <c r="A205" s="137"/>
      <c r="B205" s="137"/>
      <c r="C205" s="2" t="s">
        <v>59</v>
      </c>
      <c r="D205" s="3">
        <v>7658</v>
      </c>
      <c r="E205" s="3">
        <v>0</v>
      </c>
      <c r="F205" s="3">
        <v>7658</v>
      </c>
      <c r="G205" s="3">
        <v>0</v>
      </c>
      <c r="H205" s="38"/>
    </row>
    <row r="206" spans="1:8" x14ac:dyDescent="0.25">
      <c r="A206" s="137"/>
      <c r="B206" s="137"/>
      <c r="C206" s="2" t="s">
        <v>60</v>
      </c>
      <c r="D206" s="3">
        <v>12628</v>
      </c>
      <c r="E206" s="3">
        <v>0</v>
      </c>
      <c r="F206" s="3">
        <v>12603</v>
      </c>
      <c r="G206" s="3">
        <v>0</v>
      </c>
      <c r="H206" s="38"/>
    </row>
    <row r="207" spans="1:8" x14ac:dyDescent="0.25">
      <c r="A207" s="137"/>
      <c r="B207" s="134"/>
      <c r="C207" s="4" t="s">
        <v>87</v>
      </c>
      <c r="D207" s="5">
        <f>SUM(D200:D206)</f>
        <v>56985</v>
      </c>
      <c r="E207" s="5">
        <f t="shared" ref="E207:G207" si="27">SUM(E200:E206)</f>
        <v>0</v>
      </c>
      <c r="F207" s="5">
        <f t="shared" si="27"/>
        <v>56779</v>
      </c>
      <c r="G207" s="5">
        <f t="shared" si="27"/>
        <v>0</v>
      </c>
      <c r="H207" s="38"/>
    </row>
    <row r="208" spans="1:8" x14ac:dyDescent="0.25">
      <c r="A208" s="137"/>
      <c r="B208" s="133" t="s">
        <v>383</v>
      </c>
      <c r="C208" s="2" t="s">
        <v>54</v>
      </c>
      <c r="D208" s="3">
        <v>0</v>
      </c>
      <c r="E208" s="3">
        <v>0</v>
      </c>
      <c r="F208" s="3">
        <v>0</v>
      </c>
      <c r="G208" s="3">
        <v>0</v>
      </c>
      <c r="H208" s="38"/>
    </row>
    <row r="209" spans="1:8" x14ac:dyDescent="0.25">
      <c r="A209" s="137"/>
      <c r="B209" s="137"/>
      <c r="C209" s="2" t="s">
        <v>55</v>
      </c>
      <c r="D209" s="3">
        <v>0</v>
      </c>
      <c r="E209" s="3">
        <v>0</v>
      </c>
      <c r="F209" s="3">
        <v>0</v>
      </c>
      <c r="G209" s="3">
        <v>0</v>
      </c>
      <c r="H209" s="38"/>
    </row>
    <row r="210" spans="1:8" x14ac:dyDescent="0.25">
      <c r="A210" s="137"/>
      <c r="B210" s="137"/>
      <c r="C210" s="2" t="s">
        <v>56</v>
      </c>
      <c r="D210" s="3">
        <v>0</v>
      </c>
      <c r="E210" s="3">
        <v>0</v>
      </c>
      <c r="F210" s="3">
        <v>0</v>
      </c>
      <c r="G210" s="3">
        <v>0</v>
      </c>
      <c r="H210" s="38"/>
    </row>
    <row r="211" spans="1:8" x14ac:dyDescent="0.25">
      <c r="A211" s="137"/>
      <c r="B211" s="137"/>
      <c r="C211" s="2" t="s">
        <v>57</v>
      </c>
      <c r="D211" s="3">
        <v>0</v>
      </c>
      <c r="E211" s="3">
        <v>0</v>
      </c>
      <c r="F211" s="3">
        <v>0</v>
      </c>
      <c r="G211" s="3">
        <v>0</v>
      </c>
      <c r="H211" s="38"/>
    </row>
    <row r="212" spans="1:8" x14ac:dyDescent="0.25">
      <c r="A212" s="137"/>
      <c r="B212" s="137"/>
      <c r="C212" s="2" t="s">
        <v>58</v>
      </c>
      <c r="D212" s="3">
        <v>0</v>
      </c>
      <c r="E212" s="3">
        <v>0</v>
      </c>
      <c r="F212" s="3">
        <v>0</v>
      </c>
      <c r="G212" s="3">
        <v>0</v>
      </c>
      <c r="H212" s="38"/>
    </row>
    <row r="213" spans="1:8" x14ac:dyDescent="0.25">
      <c r="A213" s="137"/>
      <c r="B213" s="137"/>
      <c r="C213" s="2" t="s">
        <v>59</v>
      </c>
      <c r="D213" s="3">
        <v>0</v>
      </c>
      <c r="E213" s="3">
        <v>0</v>
      </c>
      <c r="F213" s="3">
        <v>0</v>
      </c>
      <c r="G213" s="3">
        <v>0</v>
      </c>
      <c r="H213" s="38"/>
    </row>
    <row r="214" spans="1:8" x14ac:dyDescent="0.25">
      <c r="A214" s="137"/>
      <c r="B214" s="137"/>
      <c r="C214" s="2" t="s">
        <v>60</v>
      </c>
      <c r="D214" s="3">
        <v>0</v>
      </c>
      <c r="E214" s="3">
        <v>0</v>
      </c>
      <c r="F214" s="3">
        <v>0</v>
      </c>
      <c r="G214" s="3">
        <v>0</v>
      </c>
      <c r="H214" s="38"/>
    </row>
    <row r="215" spans="1:8" x14ac:dyDescent="0.25">
      <c r="A215" s="137"/>
      <c r="B215" s="134"/>
      <c r="C215" s="4" t="s">
        <v>87</v>
      </c>
      <c r="D215" s="5">
        <f>SUM(D208:D214)</f>
        <v>0</v>
      </c>
      <c r="E215" s="5">
        <f t="shared" ref="E215:G215" si="28">SUM(E208:E214)</f>
        <v>0</v>
      </c>
      <c r="F215" s="5">
        <f t="shared" si="28"/>
        <v>0</v>
      </c>
      <c r="G215" s="5">
        <f t="shared" si="28"/>
        <v>0</v>
      </c>
      <c r="H215" s="38"/>
    </row>
    <row r="216" spans="1:8" x14ac:dyDescent="0.25">
      <c r="A216" s="137"/>
      <c r="B216" s="133" t="s">
        <v>384</v>
      </c>
      <c r="C216" s="2" t="s">
        <v>54</v>
      </c>
      <c r="D216" s="3">
        <v>0</v>
      </c>
      <c r="E216" s="3">
        <v>0</v>
      </c>
      <c r="F216" s="3">
        <v>0</v>
      </c>
      <c r="G216" s="3">
        <v>0</v>
      </c>
      <c r="H216" s="38"/>
    </row>
    <row r="217" spans="1:8" x14ac:dyDescent="0.25">
      <c r="A217" s="137"/>
      <c r="B217" s="137"/>
      <c r="C217" s="2" t="s">
        <v>55</v>
      </c>
      <c r="D217" s="3">
        <v>24</v>
      </c>
      <c r="E217" s="3">
        <v>0</v>
      </c>
      <c r="F217" s="3">
        <v>24</v>
      </c>
      <c r="G217" s="3">
        <v>0</v>
      </c>
      <c r="H217" s="38"/>
    </row>
    <row r="218" spans="1:8" x14ac:dyDescent="0.25">
      <c r="A218" s="137"/>
      <c r="B218" s="137"/>
      <c r="C218" s="2" t="s">
        <v>56</v>
      </c>
      <c r="D218" s="3">
        <v>0</v>
      </c>
      <c r="E218" s="3">
        <v>0</v>
      </c>
      <c r="F218" s="3">
        <v>0</v>
      </c>
      <c r="G218" s="3">
        <v>0</v>
      </c>
      <c r="H218" s="38"/>
    </row>
    <row r="219" spans="1:8" x14ac:dyDescent="0.25">
      <c r="A219" s="137"/>
      <c r="B219" s="137"/>
      <c r="C219" s="2" t="s">
        <v>57</v>
      </c>
      <c r="D219" s="3">
        <v>0</v>
      </c>
      <c r="E219" s="3">
        <v>0</v>
      </c>
      <c r="F219" s="3">
        <v>0</v>
      </c>
      <c r="G219" s="3">
        <v>0</v>
      </c>
      <c r="H219" s="38"/>
    </row>
    <row r="220" spans="1:8" x14ac:dyDescent="0.25">
      <c r="A220" s="137"/>
      <c r="B220" s="137"/>
      <c r="C220" s="2" t="s">
        <v>58</v>
      </c>
      <c r="D220" s="3">
        <v>17</v>
      </c>
      <c r="E220" s="3">
        <v>0</v>
      </c>
      <c r="F220" s="3">
        <v>17</v>
      </c>
      <c r="G220" s="3">
        <v>0</v>
      </c>
      <c r="H220" s="38"/>
    </row>
    <row r="221" spans="1:8" x14ac:dyDescent="0.25">
      <c r="A221" s="137"/>
      <c r="B221" s="137"/>
      <c r="C221" s="2" t="s">
        <v>59</v>
      </c>
      <c r="D221" s="3">
        <v>13</v>
      </c>
      <c r="E221" s="3">
        <v>0</v>
      </c>
      <c r="F221" s="3">
        <v>13</v>
      </c>
      <c r="G221" s="3">
        <v>0</v>
      </c>
      <c r="H221" s="38"/>
    </row>
    <row r="222" spans="1:8" x14ac:dyDescent="0.25">
      <c r="A222" s="137"/>
      <c r="B222" s="137"/>
      <c r="C222" s="2" t="s">
        <v>60</v>
      </c>
      <c r="D222" s="3">
        <v>20</v>
      </c>
      <c r="E222" s="3">
        <v>0</v>
      </c>
      <c r="F222" s="3">
        <v>20</v>
      </c>
      <c r="G222" s="3">
        <v>0</v>
      </c>
      <c r="H222" s="38"/>
    </row>
    <row r="223" spans="1:8" x14ac:dyDescent="0.25">
      <c r="A223" s="134"/>
      <c r="B223" s="134"/>
      <c r="C223" s="4" t="s">
        <v>87</v>
      </c>
      <c r="D223" s="5">
        <f>SUM(D216:D222)</f>
        <v>74</v>
      </c>
      <c r="E223" s="5">
        <f t="shared" ref="E223:G223" si="29">SUM(E216:E222)</f>
        <v>0</v>
      </c>
      <c r="F223" s="5">
        <f t="shared" si="29"/>
        <v>74</v>
      </c>
      <c r="G223" s="5">
        <f t="shared" si="29"/>
        <v>0</v>
      </c>
      <c r="H223" s="38"/>
    </row>
    <row r="224" spans="1:8" x14ac:dyDescent="0.25">
      <c r="A224" s="133" t="s">
        <v>61</v>
      </c>
      <c r="B224" s="133" t="s">
        <v>380</v>
      </c>
      <c r="C224" s="2" t="s">
        <v>62</v>
      </c>
      <c r="D224" s="3">
        <v>94</v>
      </c>
      <c r="E224" s="3">
        <v>0</v>
      </c>
      <c r="F224" s="3">
        <v>94</v>
      </c>
      <c r="G224" s="3">
        <v>0</v>
      </c>
      <c r="H224" s="38"/>
    </row>
    <row r="225" spans="1:8" x14ac:dyDescent="0.25">
      <c r="A225" s="137"/>
      <c r="B225" s="137"/>
      <c r="C225" s="2" t="s">
        <v>63</v>
      </c>
      <c r="D225" s="3">
        <v>1490</v>
      </c>
      <c r="E225" s="3">
        <v>0</v>
      </c>
      <c r="F225" s="3">
        <v>1490</v>
      </c>
      <c r="G225" s="3">
        <v>0</v>
      </c>
      <c r="H225" s="38"/>
    </row>
    <row r="226" spans="1:8" x14ac:dyDescent="0.25">
      <c r="A226" s="137"/>
      <c r="B226" s="137"/>
      <c r="C226" s="2" t="s">
        <v>64</v>
      </c>
      <c r="D226" s="3">
        <v>14</v>
      </c>
      <c r="E226" s="3">
        <v>0</v>
      </c>
      <c r="F226" s="3">
        <v>14</v>
      </c>
      <c r="G226" s="3">
        <v>0</v>
      </c>
      <c r="H226" s="38"/>
    </row>
    <row r="227" spans="1:8" x14ac:dyDescent="0.25">
      <c r="A227" s="137"/>
      <c r="B227" s="137"/>
      <c r="C227" s="2" t="s">
        <v>65</v>
      </c>
      <c r="D227" s="3">
        <v>64</v>
      </c>
      <c r="E227" s="3">
        <v>200</v>
      </c>
      <c r="F227" s="3">
        <v>64</v>
      </c>
      <c r="G227" s="3">
        <v>0</v>
      </c>
      <c r="H227" s="38"/>
    </row>
    <row r="228" spans="1:8" x14ac:dyDescent="0.25">
      <c r="A228" s="137"/>
      <c r="B228" s="134"/>
      <c r="C228" s="4" t="s">
        <v>87</v>
      </c>
      <c r="D228" s="5">
        <f>SUM(D224:D227)</f>
        <v>1662</v>
      </c>
      <c r="E228" s="5">
        <f t="shared" ref="E228:G228" si="30">SUM(E224:E227)</f>
        <v>200</v>
      </c>
      <c r="F228" s="5">
        <f t="shared" si="30"/>
        <v>1662</v>
      </c>
      <c r="G228" s="5">
        <f t="shared" si="30"/>
        <v>0</v>
      </c>
      <c r="H228" s="38"/>
    </row>
    <row r="229" spans="1:8" x14ac:dyDescent="0.25">
      <c r="A229" s="137"/>
      <c r="B229" s="133" t="s">
        <v>381</v>
      </c>
      <c r="C229" s="2" t="s">
        <v>62</v>
      </c>
      <c r="D229" s="3">
        <v>95</v>
      </c>
      <c r="E229" s="3">
        <v>0</v>
      </c>
      <c r="F229" s="3">
        <v>95</v>
      </c>
      <c r="G229" s="3">
        <v>0</v>
      </c>
      <c r="H229" s="38"/>
    </row>
    <row r="230" spans="1:8" x14ac:dyDescent="0.25">
      <c r="A230" s="137"/>
      <c r="B230" s="137"/>
      <c r="C230" s="2" t="s">
        <v>63</v>
      </c>
      <c r="D230" s="3">
        <v>53</v>
      </c>
      <c r="E230" s="3">
        <v>0</v>
      </c>
      <c r="F230" s="3">
        <v>53</v>
      </c>
      <c r="G230" s="3">
        <v>0</v>
      </c>
      <c r="H230" s="38"/>
    </row>
    <row r="231" spans="1:8" x14ac:dyDescent="0.25">
      <c r="A231" s="137"/>
      <c r="B231" s="137"/>
      <c r="C231" s="2" t="s">
        <v>64</v>
      </c>
      <c r="D231" s="3">
        <v>21</v>
      </c>
      <c r="E231" s="3">
        <v>0</v>
      </c>
      <c r="F231" s="3">
        <v>21</v>
      </c>
      <c r="G231" s="3">
        <v>0</v>
      </c>
      <c r="H231" s="38"/>
    </row>
    <row r="232" spans="1:8" x14ac:dyDescent="0.25">
      <c r="A232" s="137"/>
      <c r="B232" s="137"/>
      <c r="C232" s="2" t="s">
        <v>65</v>
      </c>
      <c r="D232" s="3">
        <v>76</v>
      </c>
      <c r="E232" s="3">
        <v>200</v>
      </c>
      <c r="F232" s="3">
        <v>76</v>
      </c>
      <c r="G232" s="3">
        <v>0</v>
      </c>
      <c r="H232" s="38"/>
    </row>
    <row r="233" spans="1:8" x14ac:dyDescent="0.25">
      <c r="A233" s="137"/>
      <c r="B233" s="134"/>
      <c r="C233" s="4" t="s">
        <v>87</v>
      </c>
      <c r="D233" s="5">
        <f>SUM(D229:D232)</f>
        <v>245</v>
      </c>
      <c r="E233" s="5">
        <f t="shared" ref="E233:G233" si="31">SUM(E229:E232)</f>
        <v>200</v>
      </c>
      <c r="F233" s="5">
        <f t="shared" si="31"/>
        <v>245</v>
      </c>
      <c r="G233" s="5">
        <f t="shared" si="31"/>
        <v>0</v>
      </c>
      <c r="H233" s="38"/>
    </row>
    <row r="234" spans="1:8" x14ac:dyDescent="0.25">
      <c r="A234" s="137"/>
      <c r="B234" s="133" t="s">
        <v>382</v>
      </c>
      <c r="C234" s="2" t="s">
        <v>62</v>
      </c>
      <c r="D234" s="3">
        <v>87</v>
      </c>
      <c r="E234" s="3">
        <v>0</v>
      </c>
      <c r="F234" s="3">
        <v>87</v>
      </c>
      <c r="G234" s="3">
        <v>0</v>
      </c>
      <c r="H234" s="38"/>
    </row>
    <row r="235" spans="1:8" x14ac:dyDescent="0.25">
      <c r="A235" s="137"/>
      <c r="B235" s="137"/>
      <c r="C235" s="2" t="s">
        <v>63</v>
      </c>
      <c r="D235" s="3">
        <v>1490</v>
      </c>
      <c r="E235" s="3">
        <v>0</v>
      </c>
      <c r="F235" s="3">
        <v>1490</v>
      </c>
      <c r="G235" s="3">
        <v>0</v>
      </c>
      <c r="H235" s="38"/>
    </row>
    <row r="236" spans="1:8" x14ac:dyDescent="0.25">
      <c r="A236" s="137"/>
      <c r="B236" s="137"/>
      <c r="C236" s="2" t="s">
        <v>64</v>
      </c>
      <c r="D236" s="3">
        <v>9</v>
      </c>
      <c r="E236" s="3">
        <v>0</v>
      </c>
      <c r="F236" s="3">
        <v>9</v>
      </c>
      <c r="G236" s="3">
        <v>0</v>
      </c>
      <c r="H236" s="38"/>
    </row>
    <row r="237" spans="1:8" x14ac:dyDescent="0.25">
      <c r="A237" s="137"/>
      <c r="B237" s="137"/>
      <c r="C237" s="2" t="s">
        <v>65</v>
      </c>
      <c r="D237" s="3">
        <v>53</v>
      </c>
      <c r="E237" s="3">
        <v>400</v>
      </c>
      <c r="F237" s="3">
        <v>53</v>
      </c>
      <c r="G237" s="3">
        <v>0</v>
      </c>
      <c r="H237" s="38"/>
    </row>
    <row r="238" spans="1:8" x14ac:dyDescent="0.25">
      <c r="A238" s="137"/>
      <c r="B238" s="134"/>
      <c r="C238" s="4" t="s">
        <v>87</v>
      </c>
      <c r="D238" s="5">
        <f>SUM(D234:D237)</f>
        <v>1639</v>
      </c>
      <c r="E238" s="5">
        <f t="shared" ref="E238:G238" si="32">SUM(E234:E237)</f>
        <v>400</v>
      </c>
      <c r="F238" s="5">
        <f t="shared" si="32"/>
        <v>1639</v>
      </c>
      <c r="G238" s="5">
        <f t="shared" si="32"/>
        <v>0</v>
      </c>
      <c r="H238" s="38"/>
    </row>
    <row r="239" spans="1:8" x14ac:dyDescent="0.25">
      <c r="A239" s="137"/>
      <c r="B239" s="133" t="s">
        <v>383</v>
      </c>
      <c r="C239" s="2" t="s">
        <v>62</v>
      </c>
      <c r="D239" s="3">
        <v>0</v>
      </c>
      <c r="E239" s="3">
        <v>0</v>
      </c>
      <c r="F239" s="3">
        <v>0</v>
      </c>
      <c r="G239" s="3">
        <v>0</v>
      </c>
      <c r="H239" s="38"/>
    </row>
    <row r="240" spans="1:8" x14ac:dyDescent="0.25">
      <c r="A240" s="137"/>
      <c r="B240" s="137"/>
      <c r="C240" s="2" t="s">
        <v>63</v>
      </c>
      <c r="D240" s="3">
        <v>0</v>
      </c>
      <c r="E240" s="3">
        <v>0</v>
      </c>
      <c r="F240" s="3">
        <v>0</v>
      </c>
      <c r="G240" s="3">
        <v>0</v>
      </c>
      <c r="H240" s="38"/>
    </row>
    <row r="241" spans="1:8" x14ac:dyDescent="0.25">
      <c r="A241" s="137"/>
      <c r="B241" s="137"/>
      <c r="C241" s="2" t="s">
        <v>64</v>
      </c>
      <c r="D241" s="3">
        <v>0</v>
      </c>
      <c r="E241" s="3">
        <v>0</v>
      </c>
      <c r="F241" s="3">
        <v>0</v>
      </c>
      <c r="G241" s="3">
        <v>0</v>
      </c>
      <c r="H241" s="38"/>
    </row>
    <row r="242" spans="1:8" x14ac:dyDescent="0.25">
      <c r="A242" s="137"/>
      <c r="B242" s="137"/>
      <c r="C242" s="2" t="s">
        <v>65</v>
      </c>
      <c r="D242" s="3">
        <v>0</v>
      </c>
      <c r="E242" s="3">
        <v>0</v>
      </c>
      <c r="F242" s="3">
        <v>0</v>
      </c>
      <c r="G242" s="3">
        <v>0</v>
      </c>
      <c r="H242" s="38"/>
    </row>
    <row r="243" spans="1:8" x14ac:dyDescent="0.25">
      <c r="A243" s="137"/>
      <c r="B243" s="134"/>
      <c r="C243" s="4" t="s">
        <v>87</v>
      </c>
      <c r="D243" s="5">
        <f>SUM(D239:D242)</f>
        <v>0</v>
      </c>
      <c r="E243" s="5">
        <f t="shared" ref="E243:G243" si="33">SUM(E239:E242)</f>
        <v>0</v>
      </c>
      <c r="F243" s="5">
        <f t="shared" si="33"/>
        <v>0</v>
      </c>
      <c r="G243" s="5">
        <f t="shared" si="33"/>
        <v>0</v>
      </c>
      <c r="H243" s="38"/>
    </row>
    <row r="244" spans="1:8" x14ac:dyDescent="0.25">
      <c r="A244" s="137"/>
      <c r="B244" s="133" t="s">
        <v>384</v>
      </c>
      <c r="C244" s="2" t="s">
        <v>62</v>
      </c>
      <c r="D244" s="3">
        <v>43</v>
      </c>
      <c r="E244" s="3">
        <v>0</v>
      </c>
      <c r="F244" s="3">
        <v>43</v>
      </c>
      <c r="G244" s="3">
        <v>0</v>
      </c>
      <c r="H244" s="38"/>
    </row>
    <row r="245" spans="1:8" x14ac:dyDescent="0.25">
      <c r="A245" s="137"/>
      <c r="B245" s="137"/>
      <c r="C245" s="2" t="s">
        <v>63</v>
      </c>
      <c r="D245" s="3">
        <v>0</v>
      </c>
      <c r="E245" s="3">
        <v>0</v>
      </c>
      <c r="F245" s="3">
        <v>0</v>
      </c>
      <c r="G245" s="3">
        <v>0</v>
      </c>
      <c r="H245" s="38"/>
    </row>
    <row r="246" spans="1:8" x14ac:dyDescent="0.25">
      <c r="A246" s="137"/>
      <c r="B246" s="137"/>
      <c r="C246" s="2" t="s">
        <v>64</v>
      </c>
      <c r="D246" s="3">
        <v>0</v>
      </c>
      <c r="E246" s="3">
        <v>0</v>
      </c>
      <c r="F246" s="3">
        <v>0</v>
      </c>
      <c r="G246" s="3">
        <v>0</v>
      </c>
      <c r="H246" s="38"/>
    </row>
    <row r="247" spans="1:8" x14ac:dyDescent="0.25">
      <c r="A247" s="137"/>
      <c r="B247" s="137"/>
      <c r="C247" s="2" t="s">
        <v>65</v>
      </c>
      <c r="D247" s="3">
        <v>18</v>
      </c>
      <c r="E247" s="3">
        <v>0</v>
      </c>
      <c r="F247" s="3">
        <v>18</v>
      </c>
      <c r="G247" s="3">
        <v>0</v>
      </c>
      <c r="H247" s="38"/>
    </row>
    <row r="248" spans="1:8" x14ac:dyDescent="0.25">
      <c r="A248" s="134"/>
      <c r="B248" s="134"/>
      <c r="C248" s="4" t="s">
        <v>87</v>
      </c>
      <c r="D248" s="5">
        <f>SUM(D244:D247)</f>
        <v>61</v>
      </c>
      <c r="E248" s="5">
        <f t="shared" ref="E248:G248" si="34">SUM(E244:E247)</f>
        <v>0</v>
      </c>
      <c r="F248" s="5">
        <f t="shared" si="34"/>
        <v>61</v>
      </c>
      <c r="G248" s="5">
        <f t="shared" si="34"/>
        <v>0</v>
      </c>
      <c r="H248" s="38"/>
    </row>
    <row r="249" spans="1:8" x14ac:dyDescent="0.25">
      <c r="A249" s="133" t="s">
        <v>66</v>
      </c>
      <c r="B249" s="133" t="s">
        <v>380</v>
      </c>
      <c r="C249" s="2" t="s">
        <v>67</v>
      </c>
      <c r="D249" s="3">
        <v>119</v>
      </c>
      <c r="E249" s="3">
        <v>0</v>
      </c>
      <c r="F249" s="3">
        <v>119</v>
      </c>
      <c r="G249" s="3">
        <v>40</v>
      </c>
      <c r="H249" s="38"/>
    </row>
    <row r="250" spans="1:8" x14ac:dyDescent="0.25">
      <c r="A250" s="137"/>
      <c r="B250" s="137"/>
      <c r="C250" s="2" t="s">
        <v>68</v>
      </c>
      <c r="D250" s="3">
        <v>86</v>
      </c>
      <c r="E250" s="3">
        <v>0</v>
      </c>
      <c r="F250" s="3">
        <v>86</v>
      </c>
      <c r="G250" s="3">
        <v>0</v>
      </c>
      <c r="H250" s="38"/>
    </row>
    <row r="251" spans="1:8" x14ac:dyDescent="0.25">
      <c r="A251" s="137"/>
      <c r="B251" s="137"/>
      <c r="C251" s="2" t="s">
        <v>69</v>
      </c>
      <c r="D251" s="3">
        <v>2520</v>
      </c>
      <c r="E251" s="3">
        <v>0</v>
      </c>
      <c r="F251" s="3">
        <v>2520</v>
      </c>
      <c r="G251" s="3">
        <v>0</v>
      </c>
      <c r="H251" s="38"/>
    </row>
    <row r="252" spans="1:8" x14ac:dyDescent="0.25">
      <c r="A252" s="137"/>
      <c r="B252" s="137"/>
      <c r="C252" s="2" t="s">
        <v>70</v>
      </c>
      <c r="D252" s="3">
        <v>164</v>
      </c>
      <c r="E252" s="3">
        <v>0</v>
      </c>
      <c r="F252" s="3">
        <v>164</v>
      </c>
      <c r="G252" s="3">
        <v>16</v>
      </c>
      <c r="H252" s="38"/>
    </row>
    <row r="253" spans="1:8" x14ac:dyDescent="0.25">
      <c r="A253" s="137"/>
      <c r="B253" s="134"/>
      <c r="C253" s="4" t="s">
        <v>87</v>
      </c>
      <c r="D253" s="5">
        <f>SUM(D249:D252)</f>
        <v>2889</v>
      </c>
      <c r="E253" s="5">
        <f t="shared" ref="E253:G253" si="35">SUM(E249:E252)</f>
        <v>0</v>
      </c>
      <c r="F253" s="5">
        <f t="shared" si="35"/>
        <v>2889</v>
      </c>
      <c r="G253" s="5">
        <f t="shared" si="35"/>
        <v>56</v>
      </c>
      <c r="H253" s="38"/>
    </row>
    <row r="254" spans="1:8" x14ac:dyDescent="0.25">
      <c r="A254" s="137"/>
      <c r="B254" s="133" t="s">
        <v>381</v>
      </c>
      <c r="C254" s="2" t="s">
        <v>67</v>
      </c>
      <c r="D254" s="3">
        <v>132</v>
      </c>
      <c r="E254" s="3">
        <v>0</v>
      </c>
      <c r="F254" s="3">
        <v>132</v>
      </c>
      <c r="G254" s="3">
        <v>40</v>
      </c>
      <c r="H254" s="38"/>
    </row>
    <row r="255" spans="1:8" x14ac:dyDescent="0.25">
      <c r="A255" s="137"/>
      <c r="B255" s="137"/>
      <c r="C255" s="2" t="s">
        <v>68</v>
      </c>
      <c r="D255" s="3">
        <v>86</v>
      </c>
      <c r="E255" s="3">
        <v>0</v>
      </c>
      <c r="F255" s="3">
        <v>86</v>
      </c>
      <c r="G255" s="3">
        <v>0</v>
      </c>
      <c r="H255" s="38"/>
    </row>
    <row r="256" spans="1:8" x14ac:dyDescent="0.25">
      <c r="A256" s="137"/>
      <c r="B256" s="137"/>
      <c r="C256" s="2" t="s">
        <v>69</v>
      </c>
      <c r="D256" s="3">
        <v>20</v>
      </c>
      <c r="E256" s="3">
        <v>0</v>
      </c>
      <c r="F256" s="3">
        <v>20</v>
      </c>
      <c r="G256" s="3">
        <v>0</v>
      </c>
      <c r="H256" s="38"/>
    </row>
    <row r="257" spans="1:8" x14ac:dyDescent="0.25">
      <c r="A257" s="137"/>
      <c r="B257" s="137"/>
      <c r="C257" s="2" t="s">
        <v>70</v>
      </c>
      <c r="D257" s="3">
        <v>169</v>
      </c>
      <c r="E257" s="3">
        <v>0</v>
      </c>
      <c r="F257" s="3">
        <v>169</v>
      </c>
      <c r="G257" s="3">
        <v>0</v>
      </c>
      <c r="H257" s="38"/>
    </row>
    <row r="258" spans="1:8" x14ac:dyDescent="0.25">
      <c r="A258" s="137"/>
      <c r="B258" s="134"/>
      <c r="C258" s="4" t="s">
        <v>87</v>
      </c>
      <c r="D258" s="5">
        <f>SUM(D254:D257)</f>
        <v>407</v>
      </c>
      <c r="E258" s="5">
        <f t="shared" ref="E258:G258" si="36">SUM(E254:E257)</f>
        <v>0</v>
      </c>
      <c r="F258" s="5">
        <f t="shared" si="36"/>
        <v>407</v>
      </c>
      <c r="G258" s="5">
        <f t="shared" si="36"/>
        <v>40</v>
      </c>
      <c r="H258" s="38"/>
    </row>
    <row r="259" spans="1:8" x14ac:dyDescent="0.25">
      <c r="A259" s="137"/>
      <c r="B259" s="133" t="s">
        <v>382</v>
      </c>
      <c r="C259" s="2" t="s">
        <v>67</v>
      </c>
      <c r="D259" s="3">
        <v>129</v>
      </c>
      <c r="E259" s="3">
        <v>0</v>
      </c>
      <c r="F259" s="3">
        <v>129</v>
      </c>
      <c r="G259" s="3">
        <v>40</v>
      </c>
      <c r="H259" s="38"/>
    </row>
    <row r="260" spans="1:8" x14ac:dyDescent="0.25">
      <c r="A260" s="137"/>
      <c r="B260" s="137"/>
      <c r="C260" s="2" t="s">
        <v>68</v>
      </c>
      <c r="D260" s="3">
        <v>86</v>
      </c>
      <c r="E260" s="3">
        <v>0</v>
      </c>
      <c r="F260" s="3">
        <v>86</v>
      </c>
      <c r="G260" s="3">
        <v>0</v>
      </c>
      <c r="H260" s="38"/>
    </row>
    <row r="261" spans="1:8" x14ac:dyDescent="0.25">
      <c r="A261" s="137"/>
      <c r="B261" s="137"/>
      <c r="C261" s="2" t="s">
        <v>69</v>
      </c>
      <c r="D261" s="3">
        <v>2520</v>
      </c>
      <c r="E261" s="3">
        <v>0</v>
      </c>
      <c r="F261" s="3">
        <v>2520</v>
      </c>
      <c r="G261" s="3">
        <v>0</v>
      </c>
      <c r="H261" s="38"/>
    </row>
    <row r="262" spans="1:8" x14ac:dyDescent="0.25">
      <c r="A262" s="137"/>
      <c r="B262" s="137"/>
      <c r="C262" s="2" t="s">
        <v>70</v>
      </c>
      <c r="D262" s="3">
        <v>179</v>
      </c>
      <c r="E262" s="3">
        <v>0</v>
      </c>
      <c r="F262" s="3">
        <v>179</v>
      </c>
      <c r="G262" s="3">
        <v>26</v>
      </c>
      <c r="H262" s="38"/>
    </row>
    <row r="263" spans="1:8" x14ac:dyDescent="0.25">
      <c r="A263" s="137"/>
      <c r="B263" s="134"/>
      <c r="C263" s="4" t="s">
        <v>87</v>
      </c>
      <c r="D263" s="5">
        <f>SUM(D259:D262)</f>
        <v>2914</v>
      </c>
      <c r="E263" s="5">
        <f t="shared" ref="E263:G263" si="37">SUM(E259:E262)</f>
        <v>0</v>
      </c>
      <c r="F263" s="5">
        <f t="shared" si="37"/>
        <v>2914</v>
      </c>
      <c r="G263" s="5">
        <f t="shared" si="37"/>
        <v>66</v>
      </c>
      <c r="H263" s="38"/>
    </row>
    <row r="264" spans="1:8" x14ac:dyDescent="0.25">
      <c r="A264" s="137"/>
      <c r="B264" s="133" t="s">
        <v>383</v>
      </c>
      <c r="C264" s="2" t="s">
        <v>67</v>
      </c>
      <c r="D264" s="3">
        <v>0</v>
      </c>
      <c r="E264" s="3">
        <v>0</v>
      </c>
      <c r="F264" s="3">
        <v>0</v>
      </c>
      <c r="G264" s="3">
        <v>0</v>
      </c>
      <c r="H264" s="38"/>
    </row>
    <row r="265" spans="1:8" x14ac:dyDescent="0.25">
      <c r="A265" s="137"/>
      <c r="B265" s="137"/>
      <c r="C265" s="2" t="s">
        <v>68</v>
      </c>
      <c r="D265" s="3">
        <v>0</v>
      </c>
      <c r="E265" s="3">
        <v>0</v>
      </c>
      <c r="F265" s="3">
        <v>0</v>
      </c>
      <c r="G265" s="3">
        <v>0</v>
      </c>
      <c r="H265" s="38"/>
    </row>
    <row r="266" spans="1:8" x14ac:dyDescent="0.25">
      <c r="A266" s="137"/>
      <c r="B266" s="137"/>
      <c r="C266" s="2" t="s">
        <v>69</v>
      </c>
      <c r="D266" s="3">
        <v>0</v>
      </c>
      <c r="E266" s="3">
        <v>0</v>
      </c>
      <c r="F266" s="3">
        <v>0</v>
      </c>
      <c r="G266" s="3">
        <v>0</v>
      </c>
      <c r="H266" s="38"/>
    </row>
    <row r="267" spans="1:8" x14ac:dyDescent="0.25">
      <c r="A267" s="137"/>
      <c r="B267" s="137"/>
      <c r="C267" s="2" t="s">
        <v>70</v>
      </c>
      <c r="D267" s="3">
        <v>0</v>
      </c>
      <c r="E267" s="3">
        <v>0</v>
      </c>
      <c r="F267" s="3">
        <v>0</v>
      </c>
      <c r="G267" s="3">
        <v>0</v>
      </c>
      <c r="H267" s="38"/>
    </row>
    <row r="268" spans="1:8" x14ac:dyDescent="0.25">
      <c r="A268" s="137"/>
      <c r="B268" s="134"/>
      <c r="C268" s="4" t="s">
        <v>87</v>
      </c>
      <c r="D268" s="5">
        <f>SUM(D264:D267)</f>
        <v>0</v>
      </c>
      <c r="E268" s="5">
        <f t="shared" ref="E268:G268" si="38">SUM(E264:E267)</f>
        <v>0</v>
      </c>
      <c r="F268" s="5">
        <f t="shared" si="38"/>
        <v>0</v>
      </c>
      <c r="G268" s="5">
        <f t="shared" si="38"/>
        <v>0</v>
      </c>
      <c r="H268" s="38"/>
    </row>
    <row r="269" spans="1:8" x14ac:dyDescent="0.25">
      <c r="A269" s="137"/>
      <c r="B269" s="133" t="s">
        <v>384</v>
      </c>
      <c r="C269" s="2" t="s">
        <v>67</v>
      </c>
      <c r="D269" s="3">
        <v>0</v>
      </c>
      <c r="E269" s="3">
        <v>0</v>
      </c>
      <c r="F269" s="3">
        <v>0</v>
      </c>
      <c r="G269" s="3">
        <v>0</v>
      </c>
      <c r="H269" s="38"/>
    </row>
    <row r="270" spans="1:8" x14ac:dyDescent="0.25">
      <c r="A270" s="137"/>
      <c r="B270" s="137"/>
      <c r="C270" s="2" t="s">
        <v>68</v>
      </c>
      <c r="D270" s="3">
        <v>0</v>
      </c>
      <c r="E270" s="3">
        <v>0</v>
      </c>
      <c r="F270" s="3">
        <v>0</v>
      </c>
      <c r="G270" s="3">
        <v>0</v>
      </c>
      <c r="H270" s="38"/>
    </row>
    <row r="271" spans="1:8" x14ac:dyDescent="0.25">
      <c r="A271" s="137"/>
      <c r="B271" s="137"/>
      <c r="C271" s="2" t="s">
        <v>69</v>
      </c>
      <c r="D271" s="3">
        <v>0</v>
      </c>
      <c r="E271" s="3">
        <v>0</v>
      </c>
      <c r="F271" s="3">
        <v>0</v>
      </c>
      <c r="G271" s="3">
        <v>0</v>
      </c>
      <c r="H271" s="38"/>
    </row>
    <row r="272" spans="1:8" x14ac:dyDescent="0.25">
      <c r="A272" s="137"/>
      <c r="B272" s="137"/>
      <c r="C272" s="2" t="s">
        <v>70</v>
      </c>
      <c r="D272" s="3">
        <v>0</v>
      </c>
      <c r="E272" s="3">
        <v>0</v>
      </c>
      <c r="F272" s="3">
        <v>0</v>
      </c>
      <c r="G272" s="3">
        <v>0</v>
      </c>
      <c r="H272" s="38"/>
    </row>
    <row r="273" spans="1:8" x14ac:dyDescent="0.25">
      <c r="A273" s="134"/>
      <c r="B273" s="134"/>
      <c r="C273" s="4" t="s">
        <v>87</v>
      </c>
      <c r="D273" s="5">
        <f>SUM(D269:D272)</f>
        <v>0</v>
      </c>
      <c r="E273" s="5">
        <f t="shared" ref="E273:G273" si="39">SUM(E269:E272)</f>
        <v>0</v>
      </c>
      <c r="F273" s="5">
        <f t="shared" si="39"/>
        <v>0</v>
      </c>
      <c r="G273" s="5">
        <f t="shared" si="39"/>
        <v>0</v>
      </c>
      <c r="H273" s="38"/>
    </row>
    <row r="274" spans="1:8" x14ac:dyDescent="0.25">
      <c r="A274" s="133" t="s">
        <v>71</v>
      </c>
      <c r="B274" s="133" t="s">
        <v>380</v>
      </c>
      <c r="C274" s="2" t="s">
        <v>72</v>
      </c>
      <c r="D274" s="3">
        <v>5140</v>
      </c>
      <c r="E274" s="3">
        <v>0</v>
      </c>
      <c r="F274" s="3">
        <v>5133</v>
      </c>
      <c r="G274" s="3">
        <v>0</v>
      </c>
      <c r="H274" s="38"/>
    </row>
    <row r="275" spans="1:8" x14ac:dyDescent="0.25">
      <c r="A275" s="137"/>
      <c r="B275" s="137"/>
      <c r="C275" s="2" t="s">
        <v>73</v>
      </c>
      <c r="D275" s="3">
        <v>91</v>
      </c>
      <c r="E275" s="3">
        <v>0</v>
      </c>
      <c r="F275" s="3">
        <v>91</v>
      </c>
      <c r="G275" s="3">
        <v>0</v>
      </c>
      <c r="H275" s="38"/>
    </row>
    <row r="276" spans="1:8" x14ac:dyDescent="0.25">
      <c r="A276" s="137"/>
      <c r="B276" s="137"/>
      <c r="C276" s="2" t="s">
        <v>74</v>
      </c>
      <c r="D276" s="3">
        <v>3867</v>
      </c>
      <c r="E276" s="3">
        <v>0</v>
      </c>
      <c r="F276" s="3">
        <v>3867</v>
      </c>
      <c r="G276" s="3">
        <v>0</v>
      </c>
      <c r="H276" s="38"/>
    </row>
    <row r="277" spans="1:8" x14ac:dyDescent="0.25">
      <c r="A277" s="137"/>
      <c r="B277" s="137"/>
      <c r="C277" s="2" t="s">
        <v>75</v>
      </c>
      <c r="D277" s="3">
        <v>6167</v>
      </c>
      <c r="E277" s="3">
        <v>404</v>
      </c>
      <c r="F277" s="3">
        <v>6148</v>
      </c>
      <c r="G277" s="3">
        <v>300</v>
      </c>
      <c r="H277" s="38"/>
    </row>
    <row r="278" spans="1:8" x14ac:dyDescent="0.25">
      <c r="A278" s="137"/>
      <c r="B278" s="137"/>
      <c r="C278" s="2" t="s">
        <v>76</v>
      </c>
      <c r="D278" s="3">
        <v>91</v>
      </c>
      <c r="E278" s="3">
        <v>0</v>
      </c>
      <c r="F278" s="3">
        <v>91</v>
      </c>
      <c r="G278" s="3">
        <v>0</v>
      </c>
      <c r="H278" s="38"/>
    </row>
    <row r="279" spans="1:8" x14ac:dyDescent="0.25">
      <c r="A279" s="137"/>
      <c r="B279" s="137"/>
      <c r="C279" s="2" t="s">
        <v>77</v>
      </c>
      <c r="D279" s="3">
        <v>49</v>
      </c>
      <c r="E279" s="3">
        <v>109</v>
      </c>
      <c r="F279" s="3">
        <v>49</v>
      </c>
      <c r="G279" s="3">
        <v>109</v>
      </c>
      <c r="H279" s="38"/>
    </row>
    <row r="280" spans="1:8" x14ac:dyDescent="0.25">
      <c r="A280" s="137"/>
      <c r="B280" s="134"/>
      <c r="C280" s="4" t="s">
        <v>87</v>
      </c>
      <c r="D280" s="5">
        <f>SUM(D274:D279)</f>
        <v>15405</v>
      </c>
      <c r="E280" s="5">
        <f t="shared" ref="E280:G280" si="40">SUM(E274:E279)</f>
        <v>513</v>
      </c>
      <c r="F280" s="5">
        <f t="shared" si="40"/>
        <v>15379</v>
      </c>
      <c r="G280" s="5">
        <f t="shared" si="40"/>
        <v>409</v>
      </c>
      <c r="H280" s="38"/>
    </row>
    <row r="281" spans="1:8" x14ac:dyDescent="0.25">
      <c r="A281" s="137"/>
      <c r="B281" s="133" t="s">
        <v>381</v>
      </c>
      <c r="C281" s="2" t="s">
        <v>72</v>
      </c>
      <c r="D281" s="3">
        <v>31</v>
      </c>
      <c r="E281" s="3">
        <v>0</v>
      </c>
      <c r="F281" s="3">
        <v>31</v>
      </c>
      <c r="G281" s="3">
        <v>0</v>
      </c>
      <c r="H281" s="38"/>
    </row>
    <row r="282" spans="1:8" x14ac:dyDescent="0.25">
      <c r="A282" s="137"/>
      <c r="B282" s="137"/>
      <c r="C282" s="2" t="s">
        <v>73</v>
      </c>
      <c r="D282" s="3">
        <v>42</v>
      </c>
      <c r="E282" s="3">
        <v>0</v>
      </c>
      <c r="F282" s="3">
        <v>42</v>
      </c>
      <c r="G282" s="3">
        <v>0</v>
      </c>
      <c r="H282" s="38"/>
    </row>
    <row r="283" spans="1:8" x14ac:dyDescent="0.25">
      <c r="A283" s="137"/>
      <c r="B283" s="137"/>
      <c r="C283" s="2" t="s">
        <v>74</v>
      </c>
      <c r="D283" s="3">
        <v>0</v>
      </c>
      <c r="E283" s="3">
        <v>0</v>
      </c>
      <c r="F283" s="3">
        <v>0</v>
      </c>
      <c r="G283" s="3">
        <v>0</v>
      </c>
      <c r="H283" s="38"/>
    </row>
    <row r="284" spans="1:8" x14ac:dyDescent="0.25">
      <c r="A284" s="137"/>
      <c r="B284" s="137"/>
      <c r="C284" s="2" t="s">
        <v>75</v>
      </c>
      <c r="D284" s="3">
        <v>268</v>
      </c>
      <c r="E284" s="3">
        <v>4</v>
      </c>
      <c r="F284" s="3">
        <v>249</v>
      </c>
      <c r="G284" s="3">
        <v>0</v>
      </c>
      <c r="H284" s="38"/>
    </row>
    <row r="285" spans="1:8" x14ac:dyDescent="0.25">
      <c r="A285" s="137"/>
      <c r="B285" s="137"/>
      <c r="C285" s="2" t="s">
        <v>76</v>
      </c>
      <c r="D285" s="3">
        <v>91</v>
      </c>
      <c r="E285" s="3">
        <v>0</v>
      </c>
      <c r="F285" s="3">
        <v>91</v>
      </c>
      <c r="G285" s="3">
        <v>0</v>
      </c>
      <c r="H285" s="38"/>
    </row>
    <row r="286" spans="1:8" x14ac:dyDescent="0.25">
      <c r="A286" s="137"/>
      <c r="B286" s="137"/>
      <c r="C286" s="2" t="s">
        <v>77</v>
      </c>
      <c r="D286" s="3">
        <v>48</v>
      </c>
      <c r="E286" s="3">
        <v>109</v>
      </c>
      <c r="F286" s="3">
        <v>48</v>
      </c>
      <c r="G286" s="3">
        <v>109</v>
      </c>
      <c r="H286" s="38"/>
    </row>
    <row r="287" spans="1:8" x14ac:dyDescent="0.25">
      <c r="A287" s="137"/>
      <c r="B287" s="134"/>
      <c r="C287" s="4" t="s">
        <v>87</v>
      </c>
      <c r="D287" s="5">
        <f>SUM(D281:D286)</f>
        <v>480</v>
      </c>
      <c r="E287" s="5">
        <f t="shared" ref="E287:G287" si="41">SUM(E281:E286)</f>
        <v>113</v>
      </c>
      <c r="F287" s="5">
        <f t="shared" si="41"/>
        <v>461</v>
      </c>
      <c r="G287" s="5">
        <f t="shared" si="41"/>
        <v>109</v>
      </c>
      <c r="H287" s="38"/>
    </row>
    <row r="288" spans="1:8" x14ac:dyDescent="0.25">
      <c r="A288" s="137"/>
      <c r="B288" s="133" t="s">
        <v>382</v>
      </c>
      <c r="C288" s="2" t="s">
        <v>72</v>
      </c>
      <c r="D288" s="3">
        <v>5173</v>
      </c>
      <c r="E288" s="3">
        <v>0</v>
      </c>
      <c r="F288" s="3">
        <v>5163</v>
      </c>
      <c r="G288" s="3">
        <v>0</v>
      </c>
      <c r="H288" s="38"/>
    </row>
    <row r="289" spans="1:8" x14ac:dyDescent="0.25">
      <c r="A289" s="137"/>
      <c r="B289" s="137"/>
      <c r="C289" s="2" t="s">
        <v>73</v>
      </c>
      <c r="D289" s="3">
        <v>81</v>
      </c>
      <c r="E289" s="3">
        <v>0</v>
      </c>
      <c r="F289" s="3">
        <v>81</v>
      </c>
      <c r="G289" s="3">
        <v>0</v>
      </c>
      <c r="H289" s="38"/>
    </row>
    <row r="290" spans="1:8" x14ac:dyDescent="0.25">
      <c r="A290" s="137"/>
      <c r="B290" s="137"/>
      <c r="C290" s="2" t="s">
        <v>74</v>
      </c>
      <c r="D290" s="3">
        <v>3868</v>
      </c>
      <c r="E290" s="3">
        <v>0</v>
      </c>
      <c r="F290" s="3">
        <v>3868</v>
      </c>
      <c r="G290" s="3">
        <v>0</v>
      </c>
      <c r="H290" s="38"/>
    </row>
    <row r="291" spans="1:8" x14ac:dyDescent="0.25">
      <c r="A291" s="137"/>
      <c r="B291" s="137"/>
      <c r="C291" s="2" t="s">
        <v>75</v>
      </c>
      <c r="D291" s="3">
        <v>6167</v>
      </c>
      <c r="E291" s="3">
        <v>104</v>
      </c>
      <c r="F291" s="3">
        <v>6148</v>
      </c>
      <c r="G291" s="3">
        <v>300</v>
      </c>
      <c r="H291" s="38"/>
    </row>
    <row r="292" spans="1:8" x14ac:dyDescent="0.25">
      <c r="A292" s="137"/>
      <c r="B292" s="137"/>
      <c r="C292" s="2" t="s">
        <v>76</v>
      </c>
      <c r="D292" s="3">
        <v>91</v>
      </c>
      <c r="E292" s="3">
        <v>0</v>
      </c>
      <c r="F292" s="3">
        <v>91</v>
      </c>
      <c r="G292" s="3">
        <v>0</v>
      </c>
      <c r="H292" s="38"/>
    </row>
    <row r="293" spans="1:8" x14ac:dyDescent="0.25">
      <c r="A293" s="137"/>
      <c r="B293" s="137"/>
      <c r="C293" s="2" t="s">
        <v>77</v>
      </c>
      <c r="D293" s="3">
        <v>47</v>
      </c>
      <c r="E293" s="3">
        <v>109</v>
      </c>
      <c r="F293" s="3">
        <v>47</v>
      </c>
      <c r="G293" s="3">
        <v>109</v>
      </c>
      <c r="H293" s="38"/>
    </row>
    <row r="294" spans="1:8" x14ac:dyDescent="0.25">
      <c r="A294" s="137"/>
      <c r="B294" s="134"/>
      <c r="C294" s="4" t="s">
        <v>87</v>
      </c>
      <c r="D294" s="5">
        <f>SUM(D288:D293)</f>
        <v>15427</v>
      </c>
      <c r="E294" s="5">
        <f t="shared" ref="E294:G294" si="42">SUM(E288:E293)</f>
        <v>213</v>
      </c>
      <c r="F294" s="5">
        <f t="shared" si="42"/>
        <v>15398</v>
      </c>
      <c r="G294" s="5">
        <f t="shared" si="42"/>
        <v>409</v>
      </c>
      <c r="H294" s="38"/>
    </row>
    <row r="295" spans="1:8" x14ac:dyDescent="0.25">
      <c r="A295" s="137"/>
      <c r="B295" s="133" t="s">
        <v>383</v>
      </c>
      <c r="C295" s="2" t="s">
        <v>72</v>
      </c>
      <c r="D295" s="3">
        <v>0</v>
      </c>
      <c r="E295" s="3">
        <v>0</v>
      </c>
      <c r="F295" s="3">
        <v>0</v>
      </c>
      <c r="G295" s="3">
        <v>0</v>
      </c>
      <c r="H295" s="38"/>
    </row>
    <row r="296" spans="1:8" x14ac:dyDescent="0.25">
      <c r="A296" s="137"/>
      <c r="B296" s="137"/>
      <c r="C296" s="2" t="s">
        <v>73</v>
      </c>
      <c r="D296" s="3">
        <v>0</v>
      </c>
      <c r="E296" s="3">
        <v>0</v>
      </c>
      <c r="F296" s="3">
        <v>0</v>
      </c>
      <c r="G296" s="3">
        <v>0</v>
      </c>
      <c r="H296" s="38"/>
    </row>
    <row r="297" spans="1:8" x14ac:dyDescent="0.25">
      <c r="A297" s="137"/>
      <c r="B297" s="137"/>
      <c r="C297" s="2" t="s">
        <v>74</v>
      </c>
      <c r="D297" s="3">
        <v>8</v>
      </c>
      <c r="E297" s="3">
        <v>0</v>
      </c>
      <c r="F297" s="3">
        <v>8</v>
      </c>
      <c r="G297" s="3">
        <v>0</v>
      </c>
      <c r="H297" s="38"/>
    </row>
    <row r="298" spans="1:8" x14ac:dyDescent="0.25">
      <c r="A298" s="137"/>
      <c r="B298" s="137"/>
      <c r="C298" s="2" t="s">
        <v>75</v>
      </c>
      <c r="D298" s="3">
        <v>629</v>
      </c>
      <c r="E298" s="3">
        <v>700</v>
      </c>
      <c r="F298" s="3">
        <v>629</v>
      </c>
      <c r="G298" s="3">
        <v>600</v>
      </c>
      <c r="H298" s="38"/>
    </row>
    <row r="299" spans="1:8" x14ac:dyDescent="0.25">
      <c r="A299" s="137"/>
      <c r="B299" s="137"/>
      <c r="C299" s="2" t="s">
        <v>76</v>
      </c>
      <c r="D299" s="3">
        <v>0</v>
      </c>
      <c r="E299" s="3">
        <v>0</v>
      </c>
      <c r="F299" s="3">
        <v>0</v>
      </c>
      <c r="G299" s="3">
        <v>40</v>
      </c>
      <c r="H299" s="38"/>
    </row>
    <row r="300" spans="1:8" x14ac:dyDescent="0.25">
      <c r="A300" s="137"/>
      <c r="B300" s="137"/>
      <c r="C300" s="2" t="s">
        <v>77</v>
      </c>
      <c r="D300" s="3">
        <v>0</v>
      </c>
      <c r="E300" s="3">
        <v>0</v>
      </c>
      <c r="F300" s="3">
        <v>0</v>
      </c>
      <c r="G300" s="3">
        <v>0</v>
      </c>
      <c r="H300" s="38"/>
    </row>
    <row r="301" spans="1:8" x14ac:dyDescent="0.25">
      <c r="A301" s="137"/>
      <c r="B301" s="134"/>
      <c r="C301" s="4" t="s">
        <v>87</v>
      </c>
      <c r="D301" s="5">
        <f>SUM(D295:D300)</f>
        <v>637</v>
      </c>
      <c r="E301" s="5">
        <f t="shared" ref="E301:G301" si="43">SUM(E295:E300)</f>
        <v>700</v>
      </c>
      <c r="F301" s="5">
        <f t="shared" si="43"/>
        <v>637</v>
      </c>
      <c r="G301" s="5">
        <f t="shared" si="43"/>
        <v>640</v>
      </c>
      <c r="H301" s="38"/>
    </row>
    <row r="302" spans="1:8" x14ac:dyDescent="0.25">
      <c r="A302" s="137"/>
      <c r="B302" s="133" t="s">
        <v>384</v>
      </c>
      <c r="C302" s="2" t="s">
        <v>72</v>
      </c>
      <c r="D302" s="3">
        <v>0</v>
      </c>
      <c r="E302" s="3">
        <v>0</v>
      </c>
      <c r="F302" s="3">
        <v>0</v>
      </c>
      <c r="G302" s="3">
        <v>0</v>
      </c>
      <c r="H302" s="38"/>
    </row>
    <row r="303" spans="1:8" x14ac:dyDescent="0.25">
      <c r="A303" s="137"/>
      <c r="B303" s="137"/>
      <c r="C303" s="2" t="s">
        <v>73</v>
      </c>
      <c r="D303" s="3">
        <v>0</v>
      </c>
      <c r="E303" s="3">
        <v>0</v>
      </c>
      <c r="F303" s="3">
        <v>0</v>
      </c>
      <c r="G303" s="3">
        <v>0</v>
      </c>
      <c r="H303" s="38"/>
    </row>
    <row r="304" spans="1:8" x14ac:dyDescent="0.25">
      <c r="A304" s="137"/>
      <c r="B304" s="137"/>
      <c r="C304" s="2" t="s">
        <v>74</v>
      </c>
      <c r="D304" s="3">
        <v>8</v>
      </c>
      <c r="E304" s="3">
        <v>0</v>
      </c>
      <c r="F304" s="3">
        <v>8</v>
      </c>
      <c r="G304" s="3">
        <v>0</v>
      </c>
      <c r="H304" s="38"/>
    </row>
    <row r="305" spans="1:8" x14ac:dyDescent="0.25">
      <c r="A305" s="137"/>
      <c r="B305" s="137"/>
      <c r="C305" s="2" t="s">
        <v>75</v>
      </c>
      <c r="D305" s="3">
        <v>29</v>
      </c>
      <c r="E305" s="3">
        <v>1</v>
      </c>
      <c r="F305" s="3">
        <v>29</v>
      </c>
      <c r="G305" s="3">
        <v>0</v>
      </c>
      <c r="H305" s="38"/>
    </row>
    <row r="306" spans="1:8" x14ac:dyDescent="0.25">
      <c r="A306" s="137"/>
      <c r="B306" s="137"/>
      <c r="C306" s="2" t="s">
        <v>76</v>
      </c>
      <c r="D306" s="3">
        <v>10</v>
      </c>
      <c r="E306" s="3">
        <v>0</v>
      </c>
      <c r="F306" s="3">
        <v>0</v>
      </c>
      <c r="G306" s="3">
        <v>0</v>
      </c>
      <c r="H306" s="38"/>
    </row>
    <row r="307" spans="1:8" x14ac:dyDescent="0.25">
      <c r="A307" s="137"/>
      <c r="B307" s="137"/>
      <c r="C307" s="2" t="s">
        <v>77</v>
      </c>
      <c r="D307" s="3">
        <v>0</v>
      </c>
      <c r="E307" s="3">
        <v>0</v>
      </c>
      <c r="F307" s="3">
        <v>0</v>
      </c>
      <c r="G307" s="3">
        <v>0</v>
      </c>
      <c r="H307" s="38"/>
    </row>
    <row r="308" spans="1:8" x14ac:dyDescent="0.25">
      <c r="A308" s="134"/>
      <c r="B308" s="134"/>
      <c r="C308" s="4" t="s">
        <v>87</v>
      </c>
      <c r="D308" s="5">
        <f>SUM(D302:D307)</f>
        <v>47</v>
      </c>
      <c r="E308" s="5">
        <f t="shared" ref="E308:G308" si="44">SUM(E302:E307)</f>
        <v>1</v>
      </c>
      <c r="F308" s="5">
        <f t="shared" si="44"/>
        <v>37</v>
      </c>
      <c r="G308" s="5">
        <f t="shared" si="44"/>
        <v>0</v>
      </c>
      <c r="H308" s="38"/>
    </row>
    <row r="309" spans="1:8" x14ac:dyDescent="0.25">
      <c r="A309" s="133" t="s">
        <v>78</v>
      </c>
      <c r="B309" s="133" t="s">
        <v>380</v>
      </c>
      <c r="C309" s="2" t="s">
        <v>79</v>
      </c>
      <c r="D309" s="3">
        <v>84</v>
      </c>
      <c r="E309" s="3">
        <v>0</v>
      </c>
      <c r="F309" s="3">
        <v>81</v>
      </c>
      <c r="G309" s="3">
        <v>0</v>
      </c>
      <c r="H309" s="38"/>
    </row>
    <row r="310" spans="1:8" x14ac:dyDescent="0.25">
      <c r="A310" s="137"/>
      <c r="B310" s="137"/>
      <c r="C310" s="2" t="s">
        <v>80</v>
      </c>
      <c r="D310" s="3">
        <v>163</v>
      </c>
      <c r="E310" s="3">
        <v>4</v>
      </c>
      <c r="F310" s="3">
        <v>163</v>
      </c>
      <c r="G310" s="3">
        <v>4</v>
      </c>
      <c r="H310" s="38"/>
    </row>
    <row r="311" spans="1:8" x14ac:dyDescent="0.25">
      <c r="A311" s="137"/>
      <c r="B311" s="137"/>
      <c r="C311" s="2" t="s">
        <v>81</v>
      </c>
      <c r="D311" s="3">
        <v>51</v>
      </c>
      <c r="E311" s="3">
        <v>0</v>
      </c>
      <c r="F311" s="3">
        <v>51</v>
      </c>
      <c r="G311" s="3">
        <v>0</v>
      </c>
      <c r="H311" s="38"/>
    </row>
    <row r="312" spans="1:8" x14ac:dyDescent="0.25">
      <c r="A312" s="137"/>
      <c r="B312" s="137"/>
      <c r="C312" s="2" t="s">
        <v>82</v>
      </c>
      <c r="D312" s="3">
        <v>2148</v>
      </c>
      <c r="E312" s="3">
        <v>38</v>
      </c>
      <c r="F312" s="3">
        <v>2140</v>
      </c>
      <c r="G312" s="3">
        <v>0</v>
      </c>
      <c r="H312" s="38"/>
    </row>
    <row r="313" spans="1:8" x14ac:dyDescent="0.25">
      <c r="A313" s="137"/>
      <c r="B313" s="137"/>
      <c r="C313" s="2" t="s">
        <v>83</v>
      </c>
      <c r="D313" s="3">
        <v>154</v>
      </c>
      <c r="E313" s="3">
        <v>23</v>
      </c>
      <c r="F313" s="3">
        <v>81</v>
      </c>
      <c r="G313" s="3">
        <v>0</v>
      </c>
      <c r="H313" s="38"/>
    </row>
    <row r="314" spans="1:8" x14ac:dyDescent="0.25">
      <c r="A314" s="137"/>
      <c r="B314" s="137"/>
      <c r="C314" s="2" t="s">
        <v>84</v>
      </c>
      <c r="D314" s="3">
        <v>116</v>
      </c>
      <c r="E314" s="3">
        <v>50</v>
      </c>
      <c r="F314" s="3">
        <v>116</v>
      </c>
      <c r="G314" s="3">
        <v>50</v>
      </c>
      <c r="H314" s="38"/>
    </row>
    <row r="315" spans="1:8" x14ac:dyDescent="0.25">
      <c r="A315" s="137"/>
      <c r="B315" s="137"/>
      <c r="C315" s="2" t="s">
        <v>85</v>
      </c>
      <c r="D315" s="2">
        <v>615</v>
      </c>
      <c r="E315" s="2">
        <v>0</v>
      </c>
      <c r="F315" s="2">
        <v>615</v>
      </c>
      <c r="G315" s="2">
        <v>0</v>
      </c>
      <c r="H315" s="38"/>
    </row>
    <row r="316" spans="1:8" x14ac:dyDescent="0.25">
      <c r="A316" s="137"/>
      <c r="B316" s="137"/>
      <c r="C316" s="2" t="s">
        <v>86</v>
      </c>
      <c r="D316" s="3">
        <v>10342</v>
      </c>
      <c r="E316" s="3">
        <v>2000</v>
      </c>
      <c r="F316" s="3">
        <v>10100</v>
      </c>
      <c r="G316" s="3">
        <v>2000</v>
      </c>
      <c r="H316" s="38"/>
    </row>
    <row r="317" spans="1:8" x14ac:dyDescent="0.25">
      <c r="A317" s="137"/>
      <c r="B317" s="134"/>
      <c r="C317" s="4" t="s">
        <v>87</v>
      </c>
      <c r="D317" s="5">
        <f>SUM(D309:D316)</f>
        <v>13673</v>
      </c>
      <c r="E317" s="5">
        <f t="shared" ref="E317:G317" si="45">SUM(E309:E316)</f>
        <v>2115</v>
      </c>
      <c r="F317" s="5">
        <f t="shared" si="45"/>
        <v>13347</v>
      </c>
      <c r="G317" s="5">
        <f t="shared" si="45"/>
        <v>2054</v>
      </c>
      <c r="H317" s="38"/>
    </row>
    <row r="318" spans="1:8" x14ac:dyDescent="0.25">
      <c r="A318" s="137"/>
      <c r="B318" s="133" t="s">
        <v>381</v>
      </c>
      <c r="C318" s="2" t="s">
        <v>79</v>
      </c>
      <c r="D318" s="3">
        <v>84</v>
      </c>
      <c r="E318" s="3">
        <v>0</v>
      </c>
      <c r="F318" s="3">
        <v>81</v>
      </c>
      <c r="G318" s="3">
        <v>0</v>
      </c>
      <c r="H318" s="38"/>
    </row>
    <row r="319" spans="1:8" x14ac:dyDescent="0.25">
      <c r="A319" s="137"/>
      <c r="B319" s="137"/>
      <c r="C319" s="2" t="s">
        <v>80</v>
      </c>
      <c r="D319" s="3">
        <v>153</v>
      </c>
      <c r="E319" s="3">
        <v>4</v>
      </c>
      <c r="F319" s="3">
        <v>153</v>
      </c>
      <c r="G319" s="3">
        <v>4</v>
      </c>
      <c r="H319" s="38"/>
    </row>
    <row r="320" spans="1:8" x14ac:dyDescent="0.25">
      <c r="A320" s="137"/>
      <c r="B320" s="137"/>
      <c r="C320" s="2" t="s">
        <v>81</v>
      </c>
      <c r="D320" s="3">
        <v>44</v>
      </c>
      <c r="E320" s="3">
        <v>0</v>
      </c>
      <c r="F320" s="3">
        <v>44</v>
      </c>
      <c r="G320" s="3">
        <v>0</v>
      </c>
      <c r="H320" s="38"/>
    </row>
    <row r="321" spans="1:8" x14ac:dyDescent="0.25">
      <c r="A321" s="137"/>
      <c r="B321" s="137"/>
      <c r="C321" s="2" t="s">
        <v>82</v>
      </c>
      <c r="D321" s="3">
        <v>148</v>
      </c>
      <c r="E321" s="3">
        <v>38</v>
      </c>
      <c r="F321" s="3">
        <v>140</v>
      </c>
      <c r="G321" s="3">
        <v>0</v>
      </c>
      <c r="H321" s="38"/>
    </row>
    <row r="322" spans="1:8" x14ac:dyDescent="0.25">
      <c r="A322" s="137"/>
      <c r="B322" s="137"/>
      <c r="C322" s="2" t="s">
        <v>83</v>
      </c>
      <c r="D322" s="3">
        <v>154</v>
      </c>
      <c r="E322" s="3">
        <v>23</v>
      </c>
      <c r="F322" s="3">
        <v>81</v>
      </c>
      <c r="G322" s="3">
        <v>0</v>
      </c>
      <c r="H322" s="38"/>
    </row>
    <row r="323" spans="1:8" x14ac:dyDescent="0.25">
      <c r="A323" s="137"/>
      <c r="B323" s="137"/>
      <c r="C323" s="2" t="s">
        <v>84</v>
      </c>
      <c r="D323" s="3">
        <v>101</v>
      </c>
      <c r="E323" s="3">
        <v>50</v>
      </c>
      <c r="F323" s="3">
        <v>101</v>
      </c>
      <c r="G323" s="3">
        <v>50</v>
      </c>
      <c r="H323" s="38"/>
    </row>
    <row r="324" spans="1:8" x14ac:dyDescent="0.25">
      <c r="A324" s="137"/>
      <c r="B324" s="137"/>
      <c r="C324" s="2" t="s">
        <v>85</v>
      </c>
      <c r="D324" s="2">
        <v>0</v>
      </c>
      <c r="E324" s="2">
        <v>0</v>
      </c>
      <c r="F324" s="2">
        <v>615</v>
      </c>
      <c r="G324" s="2">
        <v>0</v>
      </c>
      <c r="H324" s="38"/>
    </row>
    <row r="325" spans="1:8" x14ac:dyDescent="0.25">
      <c r="A325" s="137"/>
      <c r="B325" s="137"/>
      <c r="C325" s="2" t="s">
        <v>86</v>
      </c>
      <c r="D325" s="3">
        <v>182</v>
      </c>
      <c r="E325" s="3">
        <v>0</v>
      </c>
      <c r="F325" s="3">
        <v>182</v>
      </c>
      <c r="G325" s="3">
        <v>0</v>
      </c>
      <c r="H325" s="38"/>
    </row>
    <row r="326" spans="1:8" x14ac:dyDescent="0.25">
      <c r="A326" s="137"/>
      <c r="B326" s="134"/>
      <c r="C326" s="4" t="s">
        <v>87</v>
      </c>
      <c r="D326" s="5">
        <f>SUM(D318:D325)</f>
        <v>866</v>
      </c>
      <c r="E326" s="5">
        <f t="shared" ref="E326:G326" si="46">SUM(E318:E325)</f>
        <v>115</v>
      </c>
      <c r="F326" s="5">
        <f t="shared" si="46"/>
        <v>1397</v>
      </c>
      <c r="G326" s="5">
        <f t="shared" si="46"/>
        <v>54</v>
      </c>
      <c r="H326" s="38"/>
    </row>
    <row r="327" spans="1:8" x14ac:dyDescent="0.25">
      <c r="A327" s="137"/>
      <c r="B327" s="133" t="s">
        <v>382</v>
      </c>
      <c r="C327" s="2" t="s">
        <v>79</v>
      </c>
      <c r="D327" s="3">
        <v>84</v>
      </c>
      <c r="E327" s="3">
        <v>0</v>
      </c>
      <c r="F327" s="3">
        <v>81</v>
      </c>
      <c r="G327" s="3">
        <v>0</v>
      </c>
      <c r="H327" s="38"/>
    </row>
    <row r="328" spans="1:8" x14ac:dyDescent="0.25">
      <c r="A328" s="137"/>
      <c r="B328" s="137"/>
      <c r="C328" s="2" t="s">
        <v>80</v>
      </c>
      <c r="D328" s="3">
        <v>163</v>
      </c>
      <c r="E328" s="3">
        <v>4</v>
      </c>
      <c r="F328" s="3">
        <v>163</v>
      </c>
      <c r="G328" s="3">
        <v>4</v>
      </c>
      <c r="H328" s="38"/>
    </row>
    <row r="329" spans="1:8" x14ac:dyDescent="0.25">
      <c r="A329" s="137"/>
      <c r="B329" s="137"/>
      <c r="C329" s="2" t="s">
        <v>81</v>
      </c>
      <c r="D329" s="3">
        <v>50</v>
      </c>
      <c r="E329" s="3">
        <v>0</v>
      </c>
      <c r="F329" s="3">
        <v>50</v>
      </c>
      <c r="G329" s="3">
        <v>0</v>
      </c>
      <c r="H329" s="38"/>
    </row>
    <row r="330" spans="1:8" x14ac:dyDescent="0.25">
      <c r="A330" s="137"/>
      <c r="B330" s="137"/>
      <c r="C330" s="2" t="s">
        <v>82</v>
      </c>
      <c r="D330" s="3">
        <v>2148</v>
      </c>
      <c r="E330" s="3">
        <v>38</v>
      </c>
      <c r="F330" s="3">
        <v>2140</v>
      </c>
      <c r="G330" s="3">
        <v>0</v>
      </c>
      <c r="H330" s="38"/>
    </row>
    <row r="331" spans="1:8" x14ac:dyDescent="0.25">
      <c r="A331" s="137"/>
      <c r="B331" s="137"/>
      <c r="C331" s="2" t="s">
        <v>83</v>
      </c>
      <c r="D331" s="3">
        <v>154</v>
      </c>
      <c r="E331" s="3">
        <v>23</v>
      </c>
      <c r="F331" s="3">
        <v>81</v>
      </c>
      <c r="G331" s="3">
        <v>0</v>
      </c>
      <c r="H331" s="38"/>
    </row>
    <row r="332" spans="1:8" x14ac:dyDescent="0.25">
      <c r="A332" s="137"/>
      <c r="B332" s="137"/>
      <c r="C332" s="2" t="s">
        <v>84</v>
      </c>
      <c r="D332" s="3">
        <v>99</v>
      </c>
      <c r="E332" s="3">
        <v>48</v>
      </c>
      <c r="F332" s="3">
        <v>99</v>
      </c>
      <c r="G332" s="3">
        <v>48</v>
      </c>
      <c r="H332" s="38"/>
    </row>
    <row r="333" spans="1:8" x14ac:dyDescent="0.25">
      <c r="A333" s="137"/>
      <c r="B333" s="137"/>
      <c r="C333" s="2" t="s">
        <v>85</v>
      </c>
      <c r="D333" s="2">
        <v>615</v>
      </c>
      <c r="E333" s="2">
        <v>0</v>
      </c>
      <c r="F333" s="2">
        <v>615</v>
      </c>
      <c r="G333" s="2">
        <v>0</v>
      </c>
      <c r="H333" s="38"/>
    </row>
    <row r="334" spans="1:8" x14ac:dyDescent="0.25">
      <c r="A334" s="137"/>
      <c r="B334" s="137"/>
      <c r="C334" s="2" t="s">
        <v>86</v>
      </c>
      <c r="D334" s="3">
        <v>10342</v>
      </c>
      <c r="E334" s="3">
        <v>2000</v>
      </c>
      <c r="F334" s="3">
        <v>10100</v>
      </c>
      <c r="G334" s="3">
        <v>2000</v>
      </c>
      <c r="H334" s="38"/>
    </row>
    <row r="335" spans="1:8" x14ac:dyDescent="0.25">
      <c r="A335" s="137"/>
      <c r="B335" s="134"/>
      <c r="C335" s="4" t="s">
        <v>87</v>
      </c>
      <c r="D335" s="5">
        <f>SUM(D327:D334)</f>
        <v>13655</v>
      </c>
      <c r="E335" s="5">
        <f t="shared" ref="E335:G335" si="47">SUM(E327:E334)</f>
        <v>2113</v>
      </c>
      <c r="F335" s="5">
        <f t="shared" si="47"/>
        <v>13329</v>
      </c>
      <c r="G335" s="5">
        <f t="shared" si="47"/>
        <v>2052</v>
      </c>
      <c r="H335" s="38"/>
    </row>
    <row r="336" spans="1:8" x14ac:dyDescent="0.25">
      <c r="A336" s="137"/>
      <c r="B336" s="133" t="s">
        <v>383</v>
      </c>
      <c r="C336" s="2" t="s">
        <v>79</v>
      </c>
      <c r="D336" s="3">
        <v>0</v>
      </c>
      <c r="E336" s="3">
        <v>0</v>
      </c>
      <c r="F336" s="3">
        <v>0</v>
      </c>
      <c r="G336" s="3">
        <v>0</v>
      </c>
      <c r="H336" s="38"/>
    </row>
    <row r="337" spans="1:8" x14ac:dyDescent="0.25">
      <c r="A337" s="137"/>
      <c r="B337" s="137"/>
      <c r="C337" s="2" t="s">
        <v>80</v>
      </c>
      <c r="D337" s="3">
        <v>0</v>
      </c>
      <c r="E337" s="3">
        <v>0</v>
      </c>
      <c r="F337" s="3">
        <v>0</v>
      </c>
      <c r="G337" s="3">
        <v>0</v>
      </c>
      <c r="H337" s="38"/>
    </row>
    <row r="338" spans="1:8" x14ac:dyDescent="0.25">
      <c r="A338" s="137"/>
      <c r="B338" s="137"/>
      <c r="C338" s="2" t="s">
        <v>81</v>
      </c>
      <c r="D338" s="3">
        <v>0</v>
      </c>
      <c r="E338" s="3">
        <v>0</v>
      </c>
      <c r="F338" s="3">
        <v>0</v>
      </c>
      <c r="G338" s="3">
        <v>0</v>
      </c>
      <c r="H338" s="38"/>
    </row>
    <row r="339" spans="1:8" x14ac:dyDescent="0.25">
      <c r="A339" s="137"/>
      <c r="B339" s="137"/>
      <c r="C339" s="2" t="s">
        <v>82</v>
      </c>
      <c r="D339" s="3">
        <v>0</v>
      </c>
      <c r="E339" s="3">
        <v>0</v>
      </c>
      <c r="F339" s="3">
        <v>0</v>
      </c>
      <c r="G339" s="3">
        <v>0</v>
      </c>
      <c r="H339" s="38"/>
    </row>
    <row r="340" spans="1:8" x14ac:dyDescent="0.25">
      <c r="A340" s="137"/>
      <c r="B340" s="137"/>
      <c r="C340" s="2" t="s">
        <v>83</v>
      </c>
      <c r="D340" s="3">
        <v>0</v>
      </c>
      <c r="E340" s="3">
        <v>0</v>
      </c>
      <c r="F340" s="3">
        <v>0</v>
      </c>
      <c r="G340" s="3">
        <v>15</v>
      </c>
      <c r="H340" s="38"/>
    </row>
    <row r="341" spans="1:8" x14ac:dyDescent="0.25">
      <c r="A341" s="137"/>
      <c r="B341" s="137"/>
      <c r="C341" s="2" t="s">
        <v>84</v>
      </c>
      <c r="D341" s="3">
        <v>0</v>
      </c>
      <c r="E341" s="3">
        <v>0</v>
      </c>
      <c r="F341" s="3">
        <v>0</v>
      </c>
      <c r="G341" s="3">
        <v>0</v>
      </c>
      <c r="H341" s="38"/>
    </row>
    <row r="342" spans="1:8" x14ac:dyDescent="0.25">
      <c r="A342" s="137"/>
      <c r="B342" s="137"/>
      <c r="C342" s="2" t="s">
        <v>85</v>
      </c>
      <c r="D342" s="2">
        <v>0</v>
      </c>
      <c r="E342" s="2">
        <v>0</v>
      </c>
      <c r="F342" s="2">
        <v>0</v>
      </c>
      <c r="G342" s="2">
        <v>0</v>
      </c>
      <c r="H342" s="38"/>
    </row>
    <row r="343" spans="1:8" x14ac:dyDescent="0.25">
      <c r="A343" s="137"/>
      <c r="B343" s="137"/>
      <c r="C343" s="2" t="s">
        <v>86</v>
      </c>
      <c r="D343" s="3">
        <v>0</v>
      </c>
      <c r="E343" s="3">
        <v>0</v>
      </c>
      <c r="F343" s="3">
        <v>0</v>
      </c>
      <c r="G343" s="3">
        <v>0</v>
      </c>
      <c r="H343" s="38"/>
    </row>
    <row r="344" spans="1:8" x14ac:dyDescent="0.25">
      <c r="A344" s="137"/>
      <c r="B344" s="134"/>
      <c r="C344" s="4" t="s">
        <v>87</v>
      </c>
      <c r="D344" s="5">
        <f>SUM(D336:D343)</f>
        <v>0</v>
      </c>
      <c r="E344" s="5">
        <f t="shared" ref="E344:G344" si="48">SUM(E336:E343)</f>
        <v>0</v>
      </c>
      <c r="F344" s="5">
        <f t="shared" si="48"/>
        <v>0</v>
      </c>
      <c r="G344" s="5">
        <f t="shared" si="48"/>
        <v>15</v>
      </c>
      <c r="H344" s="38"/>
    </row>
    <row r="345" spans="1:8" x14ac:dyDescent="0.25">
      <c r="A345" s="137"/>
      <c r="B345" s="133" t="s">
        <v>384</v>
      </c>
      <c r="C345" s="2" t="s">
        <v>79</v>
      </c>
      <c r="D345" s="3">
        <v>0</v>
      </c>
      <c r="E345" s="3">
        <v>0</v>
      </c>
      <c r="F345" s="3">
        <v>0</v>
      </c>
      <c r="G345" s="3">
        <v>0</v>
      </c>
      <c r="H345" s="38"/>
    </row>
    <row r="346" spans="1:8" x14ac:dyDescent="0.25">
      <c r="A346" s="137"/>
      <c r="B346" s="137"/>
      <c r="C346" s="2" t="s">
        <v>80</v>
      </c>
      <c r="D346" s="3">
        <v>7</v>
      </c>
      <c r="E346" s="3">
        <v>7</v>
      </c>
      <c r="F346" s="3">
        <v>7</v>
      </c>
      <c r="G346" s="3">
        <v>7</v>
      </c>
      <c r="H346" s="38"/>
    </row>
    <row r="347" spans="1:8" x14ac:dyDescent="0.25">
      <c r="A347" s="137"/>
      <c r="B347" s="137"/>
      <c r="C347" s="2" t="s">
        <v>81</v>
      </c>
      <c r="D347" s="3">
        <v>0</v>
      </c>
      <c r="E347" s="3">
        <v>0</v>
      </c>
      <c r="F347" s="3">
        <v>0</v>
      </c>
      <c r="G347" s="3">
        <v>0</v>
      </c>
      <c r="H347" s="38"/>
    </row>
    <row r="348" spans="1:8" x14ac:dyDescent="0.25">
      <c r="A348" s="137"/>
      <c r="B348" s="137"/>
      <c r="C348" s="2" t="s">
        <v>82</v>
      </c>
      <c r="D348" s="3">
        <v>0</v>
      </c>
      <c r="E348" s="3">
        <v>8</v>
      </c>
      <c r="F348" s="3">
        <v>0</v>
      </c>
      <c r="G348" s="3">
        <v>10</v>
      </c>
      <c r="H348" s="38"/>
    </row>
    <row r="349" spans="1:8" x14ac:dyDescent="0.25">
      <c r="A349" s="137"/>
      <c r="B349" s="137"/>
      <c r="C349" s="2" t="s">
        <v>83</v>
      </c>
      <c r="D349" s="3">
        <v>15</v>
      </c>
      <c r="E349" s="3">
        <v>0</v>
      </c>
      <c r="F349" s="3">
        <v>15</v>
      </c>
      <c r="G349" s="3">
        <v>0</v>
      </c>
      <c r="H349" s="38"/>
    </row>
    <row r="350" spans="1:8" x14ac:dyDescent="0.25">
      <c r="A350" s="137"/>
      <c r="B350" s="137"/>
      <c r="C350" s="2" t="s">
        <v>84</v>
      </c>
      <c r="D350" s="3">
        <v>0</v>
      </c>
      <c r="E350" s="3">
        <v>0</v>
      </c>
      <c r="F350" s="3">
        <v>0</v>
      </c>
      <c r="G350" s="3">
        <v>0</v>
      </c>
      <c r="H350" s="38"/>
    </row>
    <row r="351" spans="1:8" x14ac:dyDescent="0.25">
      <c r="A351" s="137"/>
      <c r="B351" s="137"/>
      <c r="C351" s="2" t="s">
        <v>85</v>
      </c>
      <c r="D351" s="2">
        <v>80</v>
      </c>
      <c r="E351" s="2">
        <v>0</v>
      </c>
      <c r="F351" s="2">
        <v>80</v>
      </c>
      <c r="G351" s="2">
        <v>0</v>
      </c>
      <c r="H351" s="38"/>
    </row>
    <row r="352" spans="1:8" x14ac:dyDescent="0.25">
      <c r="A352" s="137"/>
      <c r="B352" s="137"/>
      <c r="C352" s="2" t="s">
        <v>86</v>
      </c>
      <c r="D352" s="3">
        <v>0</v>
      </c>
      <c r="E352" s="3">
        <v>0</v>
      </c>
      <c r="F352" s="3">
        <v>0</v>
      </c>
      <c r="G352" s="3">
        <v>0</v>
      </c>
      <c r="H352" s="38"/>
    </row>
    <row r="353" spans="1:8" x14ac:dyDescent="0.25">
      <c r="A353" s="134"/>
      <c r="B353" s="134"/>
      <c r="C353" s="4" t="s">
        <v>87</v>
      </c>
      <c r="D353" s="5">
        <f>SUM(D345:D352)</f>
        <v>102</v>
      </c>
      <c r="E353" s="5">
        <f t="shared" ref="E353:G353" si="49">SUM(E345:E352)</f>
        <v>15</v>
      </c>
      <c r="F353" s="5">
        <f t="shared" si="49"/>
        <v>102</v>
      </c>
      <c r="G353" s="5">
        <f t="shared" si="49"/>
        <v>17</v>
      </c>
      <c r="H353" s="38"/>
    </row>
    <row r="354" spans="1:8" x14ac:dyDescent="0.25">
      <c r="A354" s="39"/>
      <c r="B354" s="39"/>
      <c r="C354" s="4" t="s">
        <v>925</v>
      </c>
      <c r="D354" s="5">
        <f>SUM(D11,D19,D27,D35,D43,D50,D57,D64,D71,D78,D86,D94,D102,D110,D118,D124,D130,D136,D142,D148,D155,D162,D169,D176,D183,D191,D199,D207,D215,D223,D228,D233,D238,D243,D248,D253,D258,D263,D268,D273,D280,D287,D294,D301,D308,D317,D326,D335,D344,D353)</f>
        <v>379568</v>
      </c>
      <c r="E354" s="5">
        <f t="shared" ref="E354:G354" si="50">SUM(E11,E19,E27,E35,E43,E50,E57,E64,E71,E78,E86,E94,E102,E110,E118,E124,E130,E136,E142,E148,E155,E162,E169,E176,E183,E191,E199,E207,E215,E223,E228,E233,E238,E243,E248,E253,E258,E263,E268,E273,E280,E287,E294,E301,E308,E317,E326,E335,E344,E353)</f>
        <v>20466</v>
      </c>
      <c r="F354" s="5">
        <f t="shared" si="50"/>
        <v>371563</v>
      </c>
      <c r="G354" s="5">
        <f t="shared" si="50"/>
        <v>19353</v>
      </c>
      <c r="H354" s="38"/>
    </row>
    <row r="355" spans="1:8" x14ac:dyDescent="0.25">
      <c r="A355" s="166" t="s">
        <v>1</v>
      </c>
      <c r="B355" s="166"/>
      <c r="C355" s="166"/>
      <c r="D355" s="166"/>
      <c r="E355" s="166"/>
      <c r="F355" s="166"/>
      <c r="G355" s="166"/>
      <c r="H355" s="166"/>
    </row>
    <row r="356" spans="1:8" x14ac:dyDescent="0.25">
      <c r="A356" s="166" t="s">
        <v>1</v>
      </c>
      <c r="B356" s="166"/>
      <c r="C356" s="166"/>
      <c r="D356" s="166"/>
      <c r="E356" s="166"/>
      <c r="F356" s="166"/>
      <c r="G356" s="166"/>
      <c r="H356" s="166"/>
    </row>
  </sheetData>
  <mergeCells count="64">
    <mergeCell ref="A355:H355"/>
    <mergeCell ref="A356:H356"/>
    <mergeCell ref="A309:A353"/>
    <mergeCell ref="B309:B317"/>
    <mergeCell ref="B318:B326"/>
    <mergeCell ref="B327:B335"/>
    <mergeCell ref="B336:B344"/>
    <mergeCell ref="B345:B353"/>
    <mergeCell ref="A274:A308"/>
    <mergeCell ref="B274:B280"/>
    <mergeCell ref="B281:B287"/>
    <mergeCell ref="B288:B294"/>
    <mergeCell ref="B295:B301"/>
    <mergeCell ref="B302:B308"/>
    <mergeCell ref="A249:A273"/>
    <mergeCell ref="B249:B253"/>
    <mergeCell ref="B254:B258"/>
    <mergeCell ref="B259:B263"/>
    <mergeCell ref="B264:B268"/>
    <mergeCell ref="B269:B273"/>
    <mergeCell ref="A224:A248"/>
    <mergeCell ref="B224:B228"/>
    <mergeCell ref="B229:B233"/>
    <mergeCell ref="B234:B238"/>
    <mergeCell ref="B239:B243"/>
    <mergeCell ref="B244:B248"/>
    <mergeCell ref="A184:A223"/>
    <mergeCell ref="B184:B191"/>
    <mergeCell ref="B192:B199"/>
    <mergeCell ref="B200:B207"/>
    <mergeCell ref="B208:B215"/>
    <mergeCell ref="B216:B223"/>
    <mergeCell ref="A149:A183"/>
    <mergeCell ref="B149:B155"/>
    <mergeCell ref="B156:B162"/>
    <mergeCell ref="B163:B169"/>
    <mergeCell ref="B170:B176"/>
    <mergeCell ref="B177:B183"/>
    <mergeCell ref="A119:A148"/>
    <mergeCell ref="B119:B124"/>
    <mergeCell ref="B125:B130"/>
    <mergeCell ref="B131:B136"/>
    <mergeCell ref="B137:B142"/>
    <mergeCell ref="B143:B148"/>
    <mergeCell ref="A79:A118"/>
    <mergeCell ref="B79:B86"/>
    <mergeCell ref="B87:B94"/>
    <mergeCell ref="B95:B102"/>
    <mergeCell ref="B103:B110"/>
    <mergeCell ref="B111:B118"/>
    <mergeCell ref="A44:A78"/>
    <mergeCell ref="B44:B50"/>
    <mergeCell ref="B51:B57"/>
    <mergeCell ref="B58:B64"/>
    <mergeCell ref="B65:B71"/>
    <mergeCell ref="B72:B78"/>
    <mergeCell ref="A1:H1"/>
    <mergeCell ref="A2:H2"/>
    <mergeCell ref="A4:A43"/>
    <mergeCell ref="B4:B11"/>
    <mergeCell ref="B12:B19"/>
    <mergeCell ref="B20:B27"/>
    <mergeCell ref="B28:B35"/>
    <mergeCell ref="B36:B4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7"/>
  <sheetViews>
    <sheetView showGridLines="0" workbookViewId="0">
      <pane xSplit="3" ySplit="6" topLeftCell="D7" activePane="bottomRight" state="frozen"/>
      <selection pane="topRight" activeCell="D1" sqref="D1"/>
      <selection pane="bottomLeft" activeCell="A7" sqref="A7"/>
      <selection pane="bottomRight" sqref="A1:F1"/>
    </sheetView>
  </sheetViews>
  <sheetFormatPr defaultRowHeight="15" x14ac:dyDescent="0.25"/>
  <cols>
    <col min="1" max="1" width="19" style="9" customWidth="1"/>
    <col min="2" max="2" width="22.85546875" style="9" customWidth="1"/>
    <col min="3" max="3" width="16" style="9" customWidth="1"/>
    <col min="4" max="4" width="43.42578125" style="9" customWidth="1"/>
    <col min="5" max="5" width="14.42578125" style="9" customWidth="1"/>
    <col min="6" max="6" width="174.42578125" style="9" customWidth="1"/>
    <col min="7" max="16384" width="9.140625" style="9"/>
  </cols>
  <sheetData>
    <row r="1" spans="1:6" ht="19.5" x14ac:dyDescent="0.25">
      <c r="A1" s="114" t="s">
        <v>385</v>
      </c>
      <c r="B1" s="114"/>
      <c r="C1" s="114"/>
      <c r="D1" s="114"/>
      <c r="E1" s="114"/>
      <c r="F1" s="114"/>
    </row>
    <row r="2" spans="1:6" x14ac:dyDescent="0.25">
      <c r="A2" s="120" t="s">
        <v>1</v>
      </c>
      <c r="B2" s="120"/>
      <c r="C2" s="120"/>
      <c r="D2" s="120"/>
      <c r="E2" s="120"/>
      <c r="F2" s="120"/>
    </row>
    <row r="3" spans="1:6" x14ac:dyDescent="0.25">
      <c r="A3" s="167" t="s">
        <v>3</v>
      </c>
      <c r="B3" s="167" t="s">
        <v>375</v>
      </c>
      <c r="C3" s="167" t="s">
        <v>4</v>
      </c>
      <c r="D3" s="167" t="s">
        <v>386</v>
      </c>
      <c r="E3" s="167" t="s">
        <v>387</v>
      </c>
    </row>
    <row r="4" spans="1:6" x14ac:dyDescent="0.25">
      <c r="A4" s="168"/>
      <c r="B4" s="168"/>
      <c r="C4" s="168"/>
      <c r="D4" s="168"/>
      <c r="E4" s="168"/>
    </row>
    <row r="5" spans="1:6" x14ac:dyDescent="0.25">
      <c r="A5" s="168"/>
      <c r="B5" s="168"/>
      <c r="C5" s="168"/>
      <c r="D5" s="168"/>
      <c r="E5" s="168"/>
    </row>
    <row r="6" spans="1:6" x14ac:dyDescent="0.25">
      <c r="A6" s="169"/>
      <c r="B6" s="169"/>
      <c r="C6" s="169"/>
      <c r="D6" s="169"/>
      <c r="E6" s="169"/>
    </row>
    <row r="7" spans="1:6" x14ac:dyDescent="0.25">
      <c r="A7" s="121" t="s">
        <v>16</v>
      </c>
      <c r="B7" s="121" t="s">
        <v>380</v>
      </c>
      <c r="C7" s="11" t="s">
        <v>17</v>
      </c>
      <c r="D7" s="11" t="s">
        <v>388</v>
      </c>
      <c r="E7" s="25">
        <v>163</v>
      </c>
    </row>
    <row r="8" spans="1:6" x14ac:dyDescent="0.25">
      <c r="A8" s="122"/>
      <c r="B8" s="122"/>
      <c r="C8" s="11" t="s">
        <v>18</v>
      </c>
      <c r="D8" s="11" t="s">
        <v>259</v>
      </c>
      <c r="E8" s="25">
        <v>59</v>
      </c>
    </row>
    <row r="9" spans="1:6" x14ac:dyDescent="0.25">
      <c r="A9" s="122"/>
      <c r="B9" s="122"/>
      <c r="C9" s="11" t="s">
        <v>18</v>
      </c>
      <c r="D9" s="11" t="s">
        <v>388</v>
      </c>
      <c r="E9" s="25">
        <v>27</v>
      </c>
    </row>
    <row r="10" spans="1:6" x14ac:dyDescent="0.25">
      <c r="A10" s="122"/>
      <c r="B10" s="122"/>
      <c r="C10" s="11" t="s">
        <v>18</v>
      </c>
      <c r="D10" s="11" t="s">
        <v>389</v>
      </c>
      <c r="E10" s="25">
        <v>4</v>
      </c>
    </row>
    <row r="11" spans="1:6" x14ac:dyDescent="0.25">
      <c r="A11" s="122"/>
      <c r="B11" s="122"/>
      <c r="C11" s="11" t="s">
        <v>19</v>
      </c>
      <c r="D11" s="19"/>
      <c r="E11" s="19"/>
    </row>
    <row r="12" spans="1:6" x14ac:dyDescent="0.25">
      <c r="A12" s="122"/>
      <c r="B12" s="122"/>
      <c r="C12" s="11" t="s">
        <v>20</v>
      </c>
      <c r="D12" s="11" t="s">
        <v>259</v>
      </c>
      <c r="E12" s="25">
        <v>79</v>
      </c>
    </row>
    <row r="13" spans="1:6" x14ac:dyDescent="0.25">
      <c r="A13" s="122"/>
      <c r="B13" s="122"/>
      <c r="C13" s="11" t="s">
        <v>20</v>
      </c>
      <c r="D13" s="11" t="s">
        <v>390</v>
      </c>
      <c r="E13" s="25">
        <v>3241</v>
      </c>
    </row>
    <row r="14" spans="1:6" x14ac:dyDescent="0.25">
      <c r="A14" s="122"/>
      <c r="B14" s="122"/>
      <c r="C14" s="11" t="s">
        <v>20</v>
      </c>
      <c r="D14" s="11" t="s">
        <v>391</v>
      </c>
      <c r="E14" s="25">
        <v>57</v>
      </c>
    </row>
    <row r="15" spans="1:6" x14ac:dyDescent="0.25">
      <c r="A15" s="122"/>
      <c r="B15" s="122"/>
      <c r="C15" s="11" t="s">
        <v>21</v>
      </c>
      <c r="D15" s="19"/>
      <c r="E15" s="19"/>
    </row>
    <row r="16" spans="1:6" x14ac:dyDescent="0.25">
      <c r="A16" s="122"/>
      <c r="B16" s="122"/>
      <c r="C16" s="11" t="s">
        <v>22</v>
      </c>
      <c r="D16" s="11" t="s">
        <v>391</v>
      </c>
      <c r="E16" s="25">
        <v>39</v>
      </c>
    </row>
    <row r="17" spans="1:5" x14ac:dyDescent="0.25">
      <c r="A17" s="122"/>
      <c r="B17" s="122"/>
      <c r="C17" s="11" t="s">
        <v>22</v>
      </c>
      <c r="D17" s="11" t="s">
        <v>388</v>
      </c>
      <c r="E17" s="25">
        <v>108</v>
      </c>
    </row>
    <row r="18" spans="1:5" x14ac:dyDescent="0.25">
      <c r="A18" s="122"/>
      <c r="B18" s="122"/>
      <c r="C18" s="11" t="s">
        <v>23</v>
      </c>
      <c r="D18" s="11" t="s">
        <v>388</v>
      </c>
      <c r="E18" s="25">
        <v>78</v>
      </c>
    </row>
    <row r="19" spans="1:5" x14ac:dyDescent="0.25">
      <c r="A19" s="122"/>
      <c r="B19" s="123"/>
      <c r="C19" s="72"/>
      <c r="D19" s="16" t="s">
        <v>87</v>
      </c>
      <c r="E19" s="73">
        <f>SUM(E7:E18)</f>
        <v>3855</v>
      </c>
    </row>
    <row r="20" spans="1:5" x14ac:dyDescent="0.25">
      <c r="A20" s="122"/>
      <c r="B20" s="121" t="s">
        <v>381</v>
      </c>
      <c r="C20" s="11" t="s">
        <v>17</v>
      </c>
      <c r="D20" s="11" t="s">
        <v>388</v>
      </c>
      <c r="E20" s="25">
        <v>157</v>
      </c>
    </row>
    <row r="21" spans="1:5" x14ac:dyDescent="0.25">
      <c r="A21" s="122"/>
      <c r="B21" s="122"/>
      <c r="C21" s="11" t="s">
        <v>18</v>
      </c>
      <c r="D21" s="11" t="s">
        <v>259</v>
      </c>
      <c r="E21" s="25">
        <v>57</v>
      </c>
    </row>
    <row r="22" spans="1:5" x14ac:dyDescent="0.25">
      <c r="A22" s="122"/>
      <c r="B22" s="122"/>
      <c r="C22" s="11" t="s">
        <v>18</v>
      </c>
      <c r="D22" s="11" t="s">
        <v>388</v>
      </c>
      <c r="E22" s="25">
        <v>26</v>
      </c>
    </row>
    <row r="23" spans="1:5" x14ac:dyDescent="0.25">
      <c r="A23" s="122"/>
      <c r="B23" s="122"/>
      <c r="C23" s="11" t="s">
        <v>18</v>
      </c>
      <c r="D23" s="11" t="s">
        <v>389</v>
      </c>
      <c r="E23" s="25">
        <v>7</v>
      </c>
    </row>
    <row r="24" spans="1:5" x14ac:dyDescent="0.25">
      <c r="A24" s="122"/>
      <c r="B24" s="122"/>
      <c r="C24" s="11" t="s">
        <v>19</v>
      </c>
      <c r="D24" s="19"/>
      <c r="E24" s="19"/>
    </row>
    <row r="25" spans="1:5" x14ac:dyDescent="0.25">
      <c r="A25" s="122"/>
      <c r="B25" s="122"/>
      <c r="C25" s="11" t="s">
        <v>20</v>
      </c>
      <c r="D25" s="11" t="s">
        <v>390</v>
      </c>
      <c r="E25" s="25">
        <v>57</v>
      </c>
    </row>
    <row r="26" spans="1:5" x14ac:dyDescent="0.25">
      <c r="A26" s="122"/>
      <c r="B26" s="122"/>
      <c r="C26" s="11" t="s">
        <v>20</v>
      </c>
      <c r="D26" s="11" t="s">
        <v>259</v>
      </c>
      <c r="E26" s="25">
        <v>78</v>
      </c>
    </row>
    <row r="27" spans="1:5" x14ac:dyDescent="0.25">
      <c r="A27" s="122"/>
      <c r="B27" s="122"/>
      <c r="C27" s="11" t="s">
        <v>21</v>
      </c>
      <c r="D27" s="19"/>
      <c r="E27" s="19"/>
    </row>
    <row r="28" spans="1:5" x14ac:dyDescent="0.25">
      <c r="A28" s="122"/>
      <c r="B28" s="122"/>
      <c r="C28" s="11" t="s">
        <v>22</v>
      </c>
      <c r="D28" s="11" t="s">
        <v>388</v>
      </c>
      <c r="E28" s="25">
        <v>98</v>
      </c>
    </row>
    <row r="29" spans="1:5" x14ac:dyDescent="0.25">
      <c r="A29" s="122"/>
      <c r="B29" s="122"/>
      <c r="C29" s="11" t="s">
        <v>22</v>
      </c>
      <c r="D29" s="11" t="s">
        <v>391</v>
      </c>
      <c r="E29" s="25">
        <v>39</v>
      </c>
    </row>
    <row r="30" spans="1:5" x14ac:dyDescent="0.25">
      <c r="A30" s="122"/>
      <c r="B30" s="122"/>
      <c r="C30" s="11" t="s">
        <v>23</v>
      </c>
      <c r="D30" s="11" t="s">
        <v>388</v>
      </c>
      <c r="E30" s="25">
        <v>78</v>
      </c>
    </row>
    <row r="31" spans="1:5" x14ac:dyDescent="0.25">
      <c r="A31" s="122"/>
      <c r="B31" s="123"/>
      <c r="C31" s="72"/>
      <c r="D31" s="16" t="s">
        <v>87</v>
      </c>
      <c r="E31" s="73">
        <f>SUM(E20:E30)</f>
        <v>597</v>
      </c>
    </row>
    <row r="32" spans="1:5" x14ac:dyDescent="0.25">
      <c r="A32" s="122"/>
      <c r="B32" s="121" t="s">
        <v>382</v>
      </c>
      <c r="C32" s="11" t="s">
        <v>17</v>
      </c>
      <c r="D32" s="11" t="s">
        <v>388</v>
      </c>
      <c r="E32" s="25">
        <v>166</v>
      </c>
    </row>
    <row r="33" spans="1:5" x14ac:dyDescent="0.25">
      <c r="A33" s="122"/>
      <c r="B33" s="122"/>
      <c r="C33" s="11" t="s">
        <v>18</v>
      </c>
      <c r="D33" s="11" t="s">
        <v>388</v>
      </c>
      <c r="E33" s="25">
        <v>28</v>
      </c>
    </row>
    <row r="34" spans="1:5" x14ac:dyDescent="0.25">
      <c r="A34" s="122"/>
      <c r="B34" s="122"/>
      <c r="C34" s="11" t="s">
        <v>18</v>
      </c>
      <c r="D34" s="11" t="s">
        <v>259</v>
      </c>
      <c r="E34" s="25">
        <v>57</v>
      </c>
    </row>
    <row r="35" spans="1:5" x14ac:dyDescent="0.25">
      <c r="A35" s="122"/>
      <c r="B35" s="122"/>
      <c r="C35" s="11" t="s">
        <v>18</v>
      </c>
      <c r="D35" s="11" t="s">
        <v>389</v>
      </c>
      <c r="E35" s="25">
        <v>4</v>
      </c>
    </row>
    <row r="36" spans="1:5" x14ac:dyDescent="0.25">
      <c r="A36" s="122"/>
      <c r="B36" s="122"/>
      <c r="C36" s="11" t="s">
        <v>19</v>
      </c>
      <c r="D36" s="19"/>
      <c r="E36" s="19"/>
    </row>
    <row r="37" spans="1:5" x14ac:dyDescent="0.25">
      <c r="A37" s="122"/>
      <c r="B37" s="122"/>
      <c r="C37" s="11" t="s">
        <v>20</v>
      </c>
      <c r="D37" s="11" t="s">
        <v>388</v>
      </c>
      <c r="E37" s="25">
        <v>3191</v>
      </c>
    </row>
    <row r="38" spans="1:5" x14ac:dyDescent="0.25">
      <c r="A38" s="122"/>
      <c r="B38" s="122"/>
      <c r="C38" s="11" t="s">
        <v>20</v>
      </c>
      <c r="D38" s="11" t="s">
        <v>259</v>
      </c>
      <c r="E38" s="25">
        <v>79</v>
      </c>
    </row>
    <row r="39" spans="1:5" x14ac:dyDescent="0.25">
      <c r="A39" s="122"/>
      <c r="B39" s="122"/>
      <c r="C39" s="11" t="s">
        <v>20</v>
      </c>
      <c r="D39" s="11" t="s">
        <v>389</v>
      </c>
      <c r="E39" s="25">
        <v>22</v>
      </c>
    </row>
    <row r="40" spans="1:5" x14ac:dyDescent="0.25">
      <c r="A40" s="122"/>
      <c r="B40" s="122"/>
      <c r="C40" s="11" t="s">
        <v>21</v>
      </c>
      <c r="D40" s="11" t="s">
        <v>390</v>
      </c>
      <c r="E40" s="25">
        <v>0</v>
      </c>
    </row>
    <row r="41" spans="1:5" x14ac:dyDescent="0.25">
      <c r="A41" s="122"/>
      <c r="B41" s="122"/>
      <c r="C41" s="11" t="s">
        <v>22</v>
      </c>
      <c r="D41" s="11" t="s">
        <v>388</v>
      </c>
      <c r="E41" s="25">
        <v>102</v>
      </c>
    </row>
    <row r="42" spans="1:5" x14ac:dyDescent="0.25">
      <c r="A42" s="122"/>
      <c r="B42" s="122"/>
      <c r="C42" s="11" t="s">
        <v>22</v>
      </c>
      <c r="D42" s="11" t="s">
        <v>391</v>
      </c>
      <c r="E42" s="25">
        <v>39</v>
      </c>
    </row>
    <row r="43" spans="1:5" x14ac:dyDescent="0.25">
      <c r="A43" s="122"/>
      <c r="B43" s="122"/>
      <c r="C43" s="11" t="s">
        <v>23</v>
      </c>
      <c r="D43" s="11" t="s">
        <v>388</v>
      </c>
      <c r="E43" s="25">
        <v>78</v>
      </c>
    </row>
    <row r="44" spans="1:5" x14ac:dyDescent="0.25">
      <c r="A44" s="122"/>
      <c r="B44" s="123"/>
      <c r="C44" s="72"/>
      <c r="D44" s="16" t="s">
        <v>87</v>
      </c>
      <c r="E44" s="73">
        <f>SUM(E32:E43)</f>
        <v>3766</v>
      </c>
    </row>
    <row r="45" spans="1:5" x14ac:dyDescent="0.25">
      <c r="A45" s="122"/>
      <c r="B45" s="121" t="s">
        <v>383</v>
      </c>
      <c r="C45" s="11" t="s">
        <v>17</v>
      </c>
      <c r="D45" s="19"/>
      <c r="E45" s="19"/>
    </row>
    <row r="46" spans="1:5" x14ac:dyDescent="0.25">
      <c r="A46" s="122"/>
      <c r="B46" s="122"/>
      <c r="C46" s="11" t="s">
        <v>18</v>
      </c>
      <c r="D46" s="19"/>
      <c r="E46" s="19"/>
    </row>
    <row r="47" spans="1:5" x14ac:dyDescent="0.25">
      <c r="A47" s="122"/>
      <c r="B47" s="122"/>
      <c r="C47" s="11" t="s">
        <v>19</v>
      </c>
      <c r="D47" s="11" t="s">
        <v>389</v>
      </c>
      <c r="E47" s="25">
        <v>23</v>
      </c>
    </row>
    <row r="48" spans="1:5" x14ac:dyDescent="0.25">
      <c r="A48" s="122"/>
      <c r="B48" s="122"/>
      <c r="C48" s="11" t="s">
        <v>20</v>
      </c>
      <c r="D48" s="11" t="s">
        <v>391</v>
      </c>
      <c r="E48" s="25">
        <v>1003</v>
      </c>
    </row>
    <row r="49" spans="1:5" x14ac:dyDescent="0.25">
      <c r="A49" s="122"/>
      <c r="B49" s="122"/>
      <c r="C49" s="11" t="s">
        <v>21</v>
      </c>
      <c r="D49" s="19"/>
      <c r="E49" s="19"/>
    </row>
    <row r="50" spans="1:5" x14ac:dyDescent="0.25">
      <c r="A50" s="122"/>
      <c r="B50" s="122"/>
      <c r="C50" s="11" t="s">
        <v>22</v>
      </c>
      <c r="D50" s="11" t="s">
        <v>391</v>
      </c>
      <c r="E50" s="25">
        <v>30</v>
      </c>
    </row>
    <row r="51" spans="1:5" x14ac:dyDescent="0.25">
      <c r="A51" s="122"/>
      <c r="B51" s="122"/>
      <c r="C51" s="11" t="s">
        <v>23</v>
      </c>
      <c r="D51" s="19"/>
      <c r="E51" s="19"/>
    </row>
    <row r="52" spans="1:5" x14ac:dyDescent="0.25">
      <c r="A52" s="122"/>
      <c r="B52" s="123"/>
      <c r="C52" s="72"/>
      <c r="D52" s="16" t="s">
        <v>87</v>
      </c>
      <c r="E52" s="73">
        <f>SUM(E45:E51)</f>
        <v>1056</v>
      </c>
    </row>
    <row r="53" spans="1:5" x14ac:dyDescent="0.25">
      <c r="A53" s="122"/>
      <c r="B53" s="121" t="s">
        <v>384</v>
      </c>
      <c r="C53" s="11" t="s">
        <v>17</v>
      </c>
      <c r="D53" s="19"/>
      <c r="E53" s="19"/>
    </row>
    <row r="54" spans="1:5" x14ac:dyDescent="0.25">
      <c r="A54" s="122"/>
      <c r="B54" s="122"/>
      <c r="C54" s="11" t="s">
        <v>18</v>
      </c>
      <c r="D54" s="19"/>
      <c r="E54" s="19"/>
    </row>
    <row r="55" spans="1:5" x14ac:dyDescent="0.25">
      <c r="A55" s="122"/>
      <c r="B55" s="122"/>
      <c r="C55" s="11" t="s">
        <v>19</v>
      </c>
      <c r="D55" s="19"/>
      <c r="E55" s="19"/>
    </row>
    <row r="56" spans="1:5" x14ac:dyDescent="0.25">
      <c r="A56" s="122"/>
      <c r="B56" s="122"/>
      <c r="C56" s="11" t="s">
        <v>20</v>
      </c>
      <c r="D56" s="19"/>
      <c r="E56" s="19"/>
    </row>
    <row r="57" spans="1:5" x14ac:dyDescent="0.25">
      <c r="A57" s="122"/>
      <c r="B57" s="122"/>
      <c r="C57" s="11" t="s">
        <v>21</v>
      </c>
      <c r="D57" s="19"/>
      <c r="E57" s="19"/>
    </row>
    <row r="58" spans="1:5" x14ac:dyDescent="0.25">
      <c r="A58" s="122"/>
      <c r="B58" s="122"/>
      <c r="C58" s="11" t="s">
        <v>22</v>
      </c>
      <c r="D58" s="19"/>
      <c r="E58" s="19"/>
    </row>
    <row r="59" spans="1:5" x14ac:dyDescent="0.25">
      <c r="A59" s="122"/>
      <c r="B59" s="122"/>
      <c r="C59" s="11" t="s">
        <v>23</v>
      </c>
      <c r="D59" s="19"/>
      <c r="E59" s="19"/>
    </row>
    <row r="60" spans="1:5" x14ac:dyDescent="0.25">
      <c r="A60" s="123"/>
      <c r="B60" s="123"/>
      <c r="C60" s="72"/>
      <c r="D60" s="16" t="s">
        <v>87</v>
      </c>
      <c r="E60" s="72"/>
    </row>
    <row r="61" spans="1:5" x14ac:dyDescent="0.25">
      <c r="A61" s="121" t="s">
        <v>25</v>
      </c>
      <c r="B61" s="121" t="s">
        <v>380</v>
      </c>
      <c r="C61" s="11" t="s">
        <v>26</v>
      </c>
      <c r="D61" s="11" t="s">
        <v>391</v>
      </c>
      <c r="E61" s="25">
        <v>101</v>
      </c>
    </row>
    <row r="62" spans="1:5" x14ac:dyDescent="0.25">
      <c r="A62" s="122"/>
      <c r="B62" s="122"/>
      <c r="C62" s="11" t="s">
        <v>27</v>
      </c>
      <c r="D62" s="19"/>
      <c r="E62" s="19"/>
    </row>
    <row r="63" spans="1:5" x14ac:dyDescent="0.25">
      <c r="A63" s="122"/>
      <c r="B63" s="122"/>
      <c r="C63" s="11" t="s">
        <v>28</v>
      </c>
      <c r="D63" s="11" t="s">
        <v>391</v>
      </c>
      <c r="E63" s="25">
        <v>715</v>
      </c>
    </row>
    <row r="64" spans="1:5" x14ac:dyDescent="0.25">
      <c r="A64" s="122"/>
      <c r="B64" s="122"/>
      <c r="C64" s="11" t="s">
        <v>29</v>
      </c>
      <c r="D64" s="11" t="s">
        <v>391</v>
      </c>
      <c r="E64" s="25">
        <v>187</v>
      </c>
    </row>
    <row r="65" spans="1:5" x14ac:dyDescent="0.25">
      <c r="A65" s="122"/>
      <c r="B65" s="122"/>
      <c r="C65" s="11" t="s">
        <v>30</v>
      </c>
      <c r="D65" s="11" t="s">
        <v>391</v>
      </c>
      <c r="E65" s="25">
        <v>126</v>
      </c>
    </row>
    <row r="66" spans="1:5" x14ac:dyDescent="0.25">
      <c r="A66" s="122"/>
      <c r="B66" s="122"/>
      <c r="C66" s="11" t="s">
        <v>31</v>
      </c>
      <c r="D66" s="11" t="s">
        <v>390</v>
      </c>
      <c r="E66" s="25">
        <v>108</v>
      </c>
    </row>
    <row r="67" spans="1:5" x14ac:dyDescent="0.25">
      <c r="A67" s="122"/>
      <c r="B67" s="123"/>
      <c r="C67" s="72"/>
      <c r="D67" s="16" t="s">
        <v>87</v>
      </c>
      <c r="E67" s="73">
        <f>SUM(E61:E66)</f>
        <v>1237</v>
      </c>
    </row>
    <row r="68" spans="1:5" x14ac:dyDescent="0.25">
      <c r="A68" s="122"/>
      <c r="B68" s="121" t="s">
        <v>381</v>
      </c>
      <c r="C68" s="11" t="s">
        <v>26</v>
      </c>
      <c r="D68" s="11" t="s">
        <v>391</v>
      </c>
      <c r="E68" s="25">
        <v>101</v>
      </c>
    </row>
    <row r="69" spans="1:5" x14ac:dyDescent="0.25">
      <c r="A69" s="122"/>
      <c r="B69" s="122"/>
      <c r="C69" s="11" t="s">
        <v>27</v>
      </c>
      <c r="D69" s="19"/>
      <c r="E69" s="19"/>
    </row>
    <row r="70" spans="1:5" x14ac:dyDescent="0.25">
      <c r="A70" s="122"/>
      <c r="B70" s="122"/>
      <c r="C70" s="11" t="s">
        <v>28</v>
      </c>
      <c r="D70" s="11" t="s">
        <v>391</v>
      </c>
      <c r="E70" s="25">
        <v>715</v>
      </c>
    </row>
    <row r="71" spans="1:5" x14ac:dyDescent="0.25">
      <c r="A71" s="122"/>
      <c r="B71" s="122"/>
      <c r="C71" s="11" t="s">
        <v>29</v>
      </c>
      <c r="D71" s="11" t="s">
        <v>391</v>
      </c>
      <c r="E71" s="25">
        <v>187</v>
      </c>
    </row>
    <row r="72" spans="1:5" x14ac:dyDescent="0.25">
      <c r="A72" s="122"/>
      <c r="B72" s="122"/>
      <c r="C72" s="11" t="s">
        <v>30</v>
      </c>
      <c r="D72" s="11" t="s">
        <v>391</v>
      </c>
      <c r="E72" s="25">
        <v>126</v>
      </c>
    </row>
    <row r="73" spans="1:5" x14ac:dyDescent="0.25">
      <c r="A73" s="122"/>
      <c r="B73" s="122"/>
      <c r="C73" s="11" t="s">
        <v>31</v>
      </c>
      <c r="D73" s="11" t="s">
        <v>390</v>
      </c>
      <c r="E73" s="25">
        <v>108</v>
      </c>
    </row>
    <row r="74" spans="1:5" x14ac:dyDescent="0.25">
      <c r="A74" s="122"/>
      <c r="B74" s="123"/>
      <c r="C74" s="72"/>
      <c r="D74" s="16" t="s">
        <v>87</v>
      </c>
      <c r="E74" s="73">
        <f>SUM(E68:E73)</f>
        <v>1237</v>
      </c>
    </row>
    <row r="75" spans="1:5" x14ac:dyDescent="0.25">
      <c r="A75" s="122"/>
      <c r="B75" s="121" t="s">
        <v>382</v>
      </c>
      <c r="C75" s="11" t="s">
        <v>26</v>
      </c>
      <c r="D75" s="11" t="s">
        <v>391</v>
      </c>
      <c r="E75" s="25">
        <v>101</v>
      </c>
    </row>
    <row r="76" spans="1:5" ht="45" x14ac:dyDescent="0.25">
      <c r="A76" s="122"/>
      <c r="B76" s="122"/>
      <c r="C76" s="11" t="s">
        <v>27</v>
      </c>
      <c r="D76" s="19" t="s">
        <v>1165</v>
      </c>
      <c r="E76" s="20">
        <v>1414</v>
      </c>
    </row>
    <row r="77" spans="1:5" x14ac:dyDescent="0.25">
      <c r="A77" s="122"/>
      <c r="B77" s="122"/>
      <c r="C77" s="11" t="s">
        <v>28</v>
      </c>
      <c r="D77" s="11" t="s">
        <v>391</v>
      </c>
      <c r="E77" s="25">
        <v>756</v>
      </c>
    </row>
    <row r="78" spans="1:5" x14ac:dyDescent="0.25">
      <c r="A78" s="122"/>
      <c r="B78" s="122"/>
      <c r="C78" s="11" t="s">
        <v>29</v>
      </c>
      <c r="D78" s="11" t="s">
        <v>391</v>
      </c>
      <c r="E78" s="25">
        <v>187</v>
      </c>
    </row>
    <row r="79" spans="1:5" x14ac:dyDescent="0.25">
      <c r="A79" s="122"/>
      <c r="B79" s="122"/>
      <c r="C79" s="11" t="s">
        <v>30</v>
      </c>
      <c r="D79" s="11" t="s">
        <v>391</v>
      </c>
      <c r="E79" s="25">
        <v>126</v>
      </c>
    </row>
    <row r="80" spans="1:5" x14ac:dyDescent="0.25">
      <c r="A80" s="122"/>
      <c r="B80" s="122"/>
      <c r="C80" s="11" t="s">
        <v>31</v>
      </c>
      <c r="D80" s="11" t="s">
        <v>390</v>
      </c>
      <c r="E80" s="25">
        <v>108</v>
      </c>
    </row>
    <row r="81" spans="1:5" x14ac:dyDescent="0.25">
      <c r="A81" s="122"/>
      <c r="B81" s="123"/>
      <c r="C81" s="72"/>
      <c r="D81" s="16" t="s">
        <v>87</v>
      </c>
      <c r="E81" s="73">
        <f>SUM(E75:E80)</f>
        <v>2692</v>
      </c>
    </row>
    <row r="82" spans="1:5" x14ac:dyDescent="0.25">
      <c r="A82" s="122"/>
      <c r="B82" s="121" t="s">
        <v>383</v>
      </c>
      <c r="C82" s="11" t="s">
        <v>26</v>
      </c>
      <c r="D82" s="19"/>
      <c r="E82" s="19"/>
    </row>
    <row r="83" spans="1:5" x14ac:dyDescent="0.25">
      <c r="A83" s="122"/>
      <c r="B83" s="122"/>
      <c r="C83" s="11" t="s">
        <v>27</v>
      </c>
      <c r="D83" s="19"/>
      <c r="E83" s="19"/>
    </row>
    <row r="84" spans="1:5" x14ac:dyDescent="0.25">
      <c r="A84" s="122"/>
      <c r="B84" s="122"/>
      <c r="C84" s="11" t="s">
        <v>28</v>
      </c>
      <c r="D84" s="19"/>
      <c r="E84" s="19"/>
    </row>
    <row r="85" spans="1:5" x14ac:dyDescent="0.25">
      <c r="A85" s="122"/>
      <c r="B85" s="122"/>
      <c r="C85" s="11" t="s">
        <v>29</v>
      </c>
      <c r="D85" s="19"/>
      <c r="E85" s="19"/>
    </row>
    <row r="86" spans="1:5" x14ac:dyDescent="0.25">
      <c r="A86" s="122"/>
      <c r="B86" s="122"/>
      <c r="C86" s="11" t="s">
        <v>30</v>
      </c>
      <c r="D86" s="19"/>
      <c r="E86" s="19"/>
    </row>
    <row r="87" spans="1:5" x14ac:dyDescent="0.25">
      <c r="A87" s="122"/>
      <c r="B87" s="122"/>
      <c r="C87" s="11" t="s">
        <v>31</v>
      </c>
      <c r="D87" s="19"/>
      <c r="E87" s="19"/>
    </row>
    <row r="88" spans="1:5" x14ac:dyDescent="0.25">
      <c r="A88" s="122"/>
      <c r="B88" s="123"/>
      <c r="C88" s="72"/>
      <c r="D88" s="16" t="s">
        <v>87</v>
      </c>
      <c r="E88" s="72"/>
    </row>
    <row r="89" spans="1:5" x14ac:dyDescent="0.25">
      <c r="A89" s="122"/>
      <c r="B89" s="121" t="s">
        <v>384</v>
      </c>
      <c r="C89" s="11" t="s">
        <v>26</v>
      </c>
      <c r="D89" s="11" t="s">
        <v>391</v>
      </c>
      <c r="E89" s="25">
        <v>42</v>
      </c>
    </row>
    <row r="90" spans="1:5" x14ac:dyDescent="0.25">
      <c r="A90" s="122"/>
      <c r="B90" s="122"/>
      <c r="C90" s="11" t="s">
        <v>27</v>
      </c>
      <c r="D90" s="19"/>
      <c r="E90" s="19"/>
    </row>
    <row r="91" spans="1:5" x14ac:dyDescent="0.25">
      <c r="A91" s="122"/>
      <c r="B91" s="122"/>
      <c r="C91" s="11" t="s">
        <v>28</v>
      </c>
      <c r="D91" s="19"/>
      <c r="E91" s="19"/>
    </row>
    <row r="92" spans="1:5" x14ac:dyDescent="0.25">
      <c r="A92" s="122"/>
      <c r="B92" s="122"/>
      <c r="C92" s="11" t="s">
        <v>29</v>
      </c>
      <c r="D92" s="19"/>
      <c r="E92" s="19"/>
    </row>
    <row r="93" spans="1:5" x14ac:dyDescent="0.25">
      <c r="A93" s="122"/>
      <c r="B93" s="122"/>
      <c r="C93" s="11" t="s">
        <v>30</v>
      </c>
      <c r="D93" s="11" t="s">
        <v>391</v>
      </c>
      <c r="E93" s="25">
        <v>37</v>
      </c>
    </row>
    <row r="94" spans="1:5" x14ac:dyDescent="0.25">
      <c r="A94" s="122"/>
      <c r="B94" s="122"/>
      <c r="C94" s="11" t="s">
        <v>31</v>
      </c>
      <c r="D94" s="19"/>
      <c r="E94" s="19"/>
    </row>
    <row r="95" spans="1:5" x14ac:dyDescent="0.25">
      <c r="A95" s="123"/>
      <c r="B95" s="123"/>
      <c r="C95" s="72"/>
      <c r="D95" s="16" t="s">
        <v>87</v>
      </c>
      <c r="E95" s="73">
        <f>SUM(E89:E94)</f>
        <v>79</v>
      </c>
    </row>
    <row r="96" spans="1:5" x14ac:dyDescent="0.25">
      <c r="A96" s="121" t="s">
        <v>32</v>
      </c>
      <c r="B96" s="121" t="s">
        <v>380</v>
      </c>
      <c r="C96" s="11" t="s">
        <v>33</v>
      </c>
      <c r="D96" s="11" t="s">
        <v>388</v>
      </c>
      <c r="E96" s="25">
        <v>238</v>
      </c>
    </row>
    <row r="97" spans="1:5" x14ac:dyDescent="0.25">
      <c r="A97" s="122"/>
      <c r="B97" s="122"/>
      <c r="C97" s="11" t="s">
        <v>33</v>
      </c>
      <c r="D97" s="11" t="s">
        <v>390</v>
      </c>
      <c r="E97" s="25">
        <v>52</v>
      </c>
    </row>
    <row r="98" spans="1:5" x14ac:dyDescent="0.25">
      <c r="A98" s="122"/>
      <c r="B98" s="122"/>
      <c r="C98" s="11" t="s">
        <v>33</v>
      </c>
      <c r="D98" s="11" t="s">
        <v>389</v>
      </c>
      <c r="E98" s="25">
        <v>18</v>
      </c>
    </row>
    <row r="99" spans="1:5" x14ac:dyDescent="0.25">
      <c r="A99" s="122"/>
      <c r="B99" s="122"/>
      <c r="C99" s="11" t="s">
        <v>34</v>
      </c>
      <c r="D99" s="11" t="s">
        <v>391</v>
      </c>
      <c r="E99" s="25">
        <v>10</v>
      </c>
    </row>
    <row r="100" spans="1:5" x14ac:dyDescent="0.25">
      <c r="A100" s="122"/>
      <c r="B100" s="122"/>
      <c r="C100" s="11" t="s">
        <v>35</v>
      </c>
      <c r="D100" s="11" t="s">
        <v>391</v>
      </c>
      <c r="E100" s="25">
        <v>2473</v>
      </c>
    </row>
    <row r="101" spans="1:5" x14ac:dyDescent="0.25">
      <c r="A101" s="122"/>
      <c r="B101" s="122"/>
      <c r="C101" s="11" t="s">
        <v>36</v>
      </c>
      <c r="D101" s="11" t="s">
        <v>388</v>
      </c>
      <c r="E101" s="25">
        <v>63</v>
      </c>
    </row>
    <row r="102" spans="1:5" x14ac:dyDescent="0.25">
      <c r="A102" s="122"/>
      <c r="B102" s="122"/>
      <c r="C102" s="11" t="s">
        <v>37</v>
      </c>
      <c r="D102" s="11" t="s">
        <v>391</v>
      </c>
      <c r="E102" s="25">
        <v>17</v>
      </c>
    </row>
    <row r="103" spans="1:5" x14ac:dyDescent="0.25">
      <c r="A103" s="122"/>
      <c r="B103" s="122"/>
      <c r="C103" s="11" t="s">
        <v>37</v>
      </c>
      <c r="D103" s="11" t="s">
        <v>390</v>
      </c>
      <c r="E103" s="25">
        <v>2371</v>
      </c>
    </row>
    <row r="104" spans="1:5" x14ac:dyDescent="0.25">
      <c r="A104" s="122"/>
      <c r="B104" s="122"/>
      <c r="C104" s="11" t="s">
        <v>38</v>
      </c>
      <c r="D104" s="11" t="s">
        <v>927</v>
      </c>
      <c r="E104" s="11">
        <v>56</v>
      </c>
    </row>
    <row r="105" spans="1:5" x14ac:dyDescent="0.25">
      <c r="A105" s="122"/>
      <c r="B105" s="122"/>
      <c r="C105" s="11" t="s">
        <v>39</v>
      </c>
      <c r="D105" s="11" t="s">
        <v>388</v>
      </c>
      <c r="E105" s="25">
        <v>1766</v>
      </c>
    </row>
    <row r="106" spans="1:5" x14ac:dyDescent="0.25">
      <c r="A106" s="122"/>
      <c r="B106" s="122"/>
      <c r="C106" s="11" t="s">
        <v>39</v>
      </c>
      <c r="D106" s="11" t="s">
        <v>389</v>
      </c>
      <c r="E106" s="25">
        <v>1675</v>
      </c>
    </row>
    <row r="107" spans="1:5" x14ac:dyDescent="0.25">
      <c r="A107" s="122"/>
      <c r="B107" s="123"/>
      <c r="C107" s="72"/>
      <c r="D107" s="16" t="s">
        <v>87</v>
      </c>
      <c r="E107" s="73">
        <f>SUM(E96:E106)</f>
        <v>8739</v>
      </c>
    </row>
    <row r="108" spans="1:5" x14ac:dyDescent="0.25">
      <c r="A108" s="122"/>
      <c r="B108" s="121" t="s">
        <v>381</v>
      </c>
      <c r="C108" s="11" t="s">
        <v>33</v>
      </c>
      <c r="D108" s="11" t="s">
        <v>388</v>
      </c>
      <c r="E108" s="25">
        <v>141</v>
      </c>
    </row>
    <row r="109" spans="1:5" x14ac:dyDescent="0.25">
      <c r="A109" s="122"/>
      <c r="B109" s="122"/>
      <c r="C109" s="11" t="s">
        <v>33</v>
      </c>
      <c r="D109" s="11" t="s">
        <v>389</v>
      </c>
      <c r="E109" s="25">
        <v>117</v>
      </c>
    </row>
    <row r="110" spans="1:5" x14ac:dyDescent="0.25">
      <c r="A110" s="122"/>
      <c r="B110" s="122"/>
      <c r="C110" s="11" t="s">
        <v>33</v>
      </c>
      <c r="D110" s="11" t="s">
        <v>390</v>
      </c>
      <c r="E110" s="25">
        <v>51</v>
      </c>
    </row>
    <row r="111" spans="1:5" x14ac:dyDescent="0.25">
      <c r="A111" s="122"/>
      <c r="B111" s="122"/>
      <c r="C111" s="11" t="s">
        <v>34</v>
      </c>
      <c r="D111" s="11" t="s">
        <v>391</v>
      </c>
      <c r="E111" s="25">
        <v>10</v>
      </c>
    </row>
    <row r="112" spans="1:5" x14ac:dyDescent="0.25">
      <c r="A112" s="122"/>
      <c r="B112" s="122"/>
      <c r="C112" s="11" t="s">
        <v>35</v>
      </c>
      <c r="D112" s="19"/>
      <c r="E112" s="19"/>
    </row>
    <row r="113" spans="1:5" x14ac:dyDescent="0.25">
      <c r="A113" s="122"/>
      <c r="B113" s="122"/>
      <c r="C113" s="11" t="s">
        <v>36</v>
      </c>
      <c r="D113" s="11" t="s">
        <v>388</v>
      </c>
      <c r="E113" s="25">
        <v>63</v>
      </c>
    </row>
    <row r="114" spans="1:5" x14ac:dyDescent="0.25">
      <c r="A114" s="122"/>
      <c r="B114" s="122"/>
      <c r="C114" s="11" t="s">
        <v>37</v>
      </c>
      <c r="D114" s="11" t="s">
        <v>390</v>
      </c>
      <c r="E114" s="25">
        <v>54</v>
      </c>
    </row>
    <row r="115" spans="1:5" x14ac:dyDescent="0.25">
      <c r="A115" s="122"/>
      <c r="B115" s="122"/>
      <c r="C115" s="11" t="s">
        <v>37</v>
      </c>
      <c r="D115" s="11" t="s">
        <v>391</v>
      </c>
      <c r="E115" s="25">
        <v>17</v>
      </c>
    </row>
    <row r="116" spans="1:5" x14ac:dyDescent="0.25">
      <c r="A116" s="122"/>
      <c r="B116" s="122"/>
      <c r="C116" s="11" t="s">
        <v>38</v>
      </c>
      <c r="D116" s="11" t="s">
        <v>927</v>
      </c>
      <c r="E116" s="11">
        <v>56</v>
      </c>
    </row>
    <row r="117" spans="1:5" x14ac:dyDescent="0.25">
      <c r="A117" s="122"/>
      <c r="B117" s="122"/>
      <c r="C117" s="11" t="s">
        <v>39</v>
      </c>
      <c r="D117" s="11" t="s">
        <v>389</v>
      </c>
      <c r="E117" s="25">
        <v>1675</v>
      </c>
    </row>
    <row r="118" spans="1:5" x14ac:dyDescent="0.25">
      <c r="A118" s="122"/>
      <c r="B118" s="122"/>
      <c r="C118" s="11" t="s">
        <v>39</v>
      </c>
      <c r="D118" s="11" t="s">
        <v>388</v>
      </c>
      <c r="E118" s="25">
        <v>1766</v>
      </c>
    </row>
    <row r="119" spans="1:5" x14ac:dyDescent="0.25">
      <c r="A119" s="122"/>
      <c r="B119" s="123"/>
      <c r="C119" s="72"/>
      <c r="D119" s="16" t="s">
        <v>87</v>
      </c>
      <c r="E119" s="73">
        <f>SUM(E108:E118)</f>
        <v>3950</v>
      </c>
    </row>
    <row r="120" spans="1:5" x14ac:dyDescent="0.25">
      <c r="A120" s="122"/>
      <c r="B120" s="121" t="s">
        <v>382</v>
      </c>
      <c r="C120" s="11" t="s">
        <v>33</v>
      </c>
      <c r="D120" s="11" t="s">
        <v>390</v>
      </c>
      <c r="E120" s="25">
        <v>2804</v>
      </c>
    </row>
    <row r="121" spans="1:5" x14ac:dyDescent="0.25">
      <c r="A121" s="122"/>
      <c r="B121" s="122"/>
      <c r="C121" s="11" t="s">
        <v>33</v>
      </c>
      <c r="D121" s="11" t="s">
        <v>388</v>
      </c>
      <c r="E121" s="25">
        <v>1400</v>
      </c>
    </row>
    <row r="122" spans="1:5" x14ac:dyDescent="0.25">
      <c r="A122" s="122"/>
      <c r="B122" s="122"/>
      <c r="C122" s="11" t="s">
        <v>33</v>
      </c>
      <c r="D122" s="11" t="s">
        <v>389</v>
      </c>
      <c r="E122" s="25">
        <v>330</v>
      </c>
    </row>
    <row r="123" spans="1:5" x14ac:dyDescent="0.25">
      <c r="A123" s="122"/>
      <c r="B123" s="122"/>
      <c r="C123" s="11" t="s">
        <v>34</v>
      </c>
      <c r="D123" s="11" t="s">
        <v>391</v>
      </c>
      <c r="E123" s="25">
        <v>10</v>
      </c>
    </row>
    <row r="124" spans="1:5" x14ac:dyDescent="0.25">
      <c r="A124" s="122"/>
      <c r="B124" s="122"/>
      <c r="C124" s="11" t="s">
        <v>35</v>
      </c>
      <c r="D124" s="19"/>
      <c r="E124" s="19"/>
    </row>
    <row r="125" spans="1:5" x14ac:dyDescent="0.25">
      <c r="A125" s="122"/>
      <c r="B125" s="122"/>
      <c r="C125" s="11" t="s">
        <v>36</v>
      </c>
      <c r="D125" s="11" t="s">
        <v>388</v>
      </c>
      <c r="E125" s="25">
        <v>63</v>
      </c>
    </row>
    <row r="126" spans="1:5" x14ac:dyDescent="0.25">
      <c r="A126" s="122"/>
      <c r="B126" s="122"/>
      <c r="C126" s="11" t="s">
        <v>37</v>
      </c>
      <c r="D126" s="11" t="s">
        <v>390</v>
      </c>
      <c r="E126" s="25">
        <v>54</v>
      </c>
    </row>
    <row r="127" spans="1:5" x14ac:dyDescent="0.25">
      <c r="A127" s="122"/>
      <c r="B127" s="122"/>
      <c r="C127" s="11" t="s">
        <v>37</v>
      </c>
      <c r="D127" s="11" t="s">
        <v>391</v>
      </c>
      <c r="E127" s="25">
        <v>17</v>
      </c>
    </row>
    <row r="128" spans="1:5" x14ac:dyDescent="0.25">
      <c r="A128" s="122"/>
      <c r="B128" s="122"/>
      <c r="C128" s="11" t="s">
        <v>38</v>
      </c>
      <c r="D128" s="11" t="s">
        <v>927</v>
      </c>
      <c r="E128" s="11">
        <v>57</v>
      </c>
    </row>
    <row r="129" spans="1:5" x14ac:dyDescent="0.25">
      <c r="A129" s="122"/>
      <c r="B129" s="122"/>
      <c r="C129" s="11" t="s">
        <v>39</v>
      </c>
      <c r="D129" s="11" t="s">
        <v>388</v>
      </c>
      <c r="E129" s="25">
        <v>3450</v>
      </c>
    </row>
    <row r="130" spans="1:5" x14ac:dyDescent="0.25">
      <c r="A130" s="122"/>
      <c r="B130" s="122"/>
      <c r="C130" s="11" t="s">
        <v>39</v>
      </c>
      <c r="D130" s="11" t="s">
        <v>389</v>
      </c>
      <c r="E130" s="25">
        <v>3350</v>
      </c>
    </row>
    <row r="131" spans="1:5" x14ac:dyDescent="0.25">
      <c r="A131" s="122"/>
      <c r="B131" s="123"/>
      <c r="C131" s="72"/>
      <c r="D131" s="16" t="s">
        <v>87</v>
      </c>
      <c r="E131" s="73">
        <f>SUM(E120:E130)</f>
        <v>11535</v>
      </c>
    </row>
    <row r="132" spans="1:5" x14ac:dyDescent="0.25">
      <c r="A132" s="122"/>
      <c r="B132" s="121" t="s">
        <v>383</v>
      </c>
      <c r="C132" s="11" t="s">
        <v>33</v>
      </c>
      <c r="D132" s="11" t="s">
        <v>259</v>
      </c>
      <c r="E132" s="25">
        <v>1748</v>
      </c>
    </row>
    <row r="133" spans="1:5" x14ac:dyDescent="0.25">
      <c r="A133" s="122"/>
      <c r="B133" s="122"/>
      <c r="C133" s="11" t="s">
        <v>33</v>
      </c>
      <c r="D133" s="11" t="s">
        <v>391</v>
      </c>
      <c r="E133" s="25">
        <v>2000</v>
      </c>
    </row>
    <row r="134" spans="1:5" x14ac:dyDescent="0.25">
      <c r="A134" s="122"/>
      <c r="B134" s="122"/>
      <c r="C134" s="11" t="s">
        <v>34</v>
      </c>
      <c r="D134" s="19"/>
      <c r="E134" s="19"/>
    </row>
    <row r="135" spans="1:5" x14ac:dyDescent="0.25">
      <c r="A135" s="122"/>
      <c r="B135" s="122"/>
      <c r="C135" s="11" t="s">
        <v>35</v>
      </c>
      <c r="D135" s="19"/>
      <c r="E135" s="19"/>
    </row>
    <row r="136" spans="1:5" x14ac:dyDescent="0.25">
      <c r="A136" s="122"/>
      <c r="B136" s="122"/>
      <c r="C136" s="11" t="s">
        <v>36</v>
      </c>
      <c r="D136" s="19"/>
      <c r="E136" s="19"/>
    </row>
    <row r="137" spans="1:5" x14ac:dyDescent="0.25">
      <c r="A137" s="122"/>
      <c r="B137" s="122"/>
      <c r="C137" s="11" t="s">
        <v>37</v>
      </c>
      <c r="D137" s="19"/>
      <c r="E137" s="19"/>
    </row>
    <row r="138" spans="1:5" x14ac:dyDescent="0.25">
      <c r="A138" s="122"/>
      <c r="B138" s="122"/>
      <c r="C138" s="11" t="s">
        <v>38</v>
      </c>
      <c r="D138" s="19"/>
      <c r="E138" s="19"/>
    </row>
    <row r="139" spans="1:5" x14ac:dyDescent="0.25">
      <c r="A139" s="122"/>
      <c r="B139" s="122"/>
      <c r="C139" s="11" t="s">
        <v>39</v>
      </c>
      <c r="D139" s="11" t="s">
        <v>388</v>
      </c>
      <c r="E139" s="25">
        <v>138</v>
      </c>
    </row>
    <row r="140" spans="1:5" x14ac:dyDescent="0.25">
      <c r="A140" s="122"/>
      <c r="B140" s="123"/>
      <c r="C140" s="72"/>
      <c r="D140" s="16" t="s">
        <v>87</v>
      </c>
      <c r="E140" s="73">
        <f>SUM(E132:E139)</f>
        <v>3886</v>
      </c>
    </row>
    <row r="141" spans="1:5" x14ac:dyDescent="0.25">
      <c r="A141" s="122"/>
      <c r="B141" s="121" t="s">
        <v>384</v>
      </c>
      <c r="C141" s="11" t="s">
        <v>33</v>
      </c>
      <c r="D141" s="11" t="s">
        <v>389</v>
      </c>
      <c r="E141" s="25">
        <v>108</v>
      </c>
    </row>
    <row r="142" spans="1:5" x14ac:dyDescent="0.25">
      <c r="A142" s="122"/>
      <c r="B142" s="122"/>
      <c r="C142" s="11" t="s">
        <v>34</v>
      </c>
      <c r="D142" s="11" t="s">
        <v>259</v>
      </c>
      <c r="E142" s="25">
        <v>12</v>
      </c>
    </row>
    <row r="143" spans="1:5" x14ac:dyDescent="0.25">
      <c r="A143" s="122"/>
      <c r="B143" s="122"/>
      <c r="C143" s="11" t="s">
        <v>35</v>
      </c>
      <c r="D143" s="19"/>
      <c r="E143" s="19"/>
    </row>
    <row r="144" spans="1:5" x14ac:dyDescent="0.25">
      <c r="A144" s="122"/>
      <c r="B144" s="122"/>
      <c r="C144" s="11" t="s">
        <v>36</v>
      </c>
      <c r="D144" s="19"/>
      <c r="E144" s="19"/>
    </row>
    <row r="145" spans="1:5" x14ac:dyDescent="0.25">
      <c r="A145" s="122"/>
      <c r="B145" s="122"/>
      <c r="C145" s="11" t="s">
        <v>37</v>
      </c>
      <c r="D145" s="19"/>
      <c r="E145" s="19"/>
    </row>
    <row r="146" spans="1:5" x14ac:dyDescent="0.25">
      <c r="A146" s="122"/>
      <c r="B146" s="122"/>
      <c r="C146" s="11" t="s">
        <v>38</v>
      </c>
      <c r="D146" s="19"/>
      <c r="E146" s="19"/>
    </row>
    <row r="147" spans="1:5" x14ac:dyDescent="0.25">
      <c r="A147" s="122"/>
      <c r="B147" s="122"/>
      <c r="C147" s="11" t="s">
        <v>39</v>
      </c>
      <c r="D147" s="19"/>
      <c r="E147" s="19"/>
    </row>
    <row r="148" spans="1:5" x14ac:dyDescent="0.25">
      <c r="A148" s="123"/>
      <c r="B148" s="123"/>
      <c r="C148" s="72"/>
      <c r="D148" s="16" t="s">
        <v>87</v>
      </c>
      <c r="E148" s="73">
        <f>SUM(E141:E147)</f>
        <v>120</v>
      </c>
    </row>
    <row r="149" spans="1:5" x14ac:dyDescent="0.25">
      <c r="A149" s="121" t="s">
        <v>40</v>
      </c>
      <c r="B149" s="121" t="s">
        <v>380</v>
      </c>
      <c r="C149" s="11" t="s">
        <v>41</v>
      </c>
      <c r="D149" s="11" t="s">
        <v>388</v>
      </c>
      <c r="E149" s="25">
        <v>59</v>
      </c>
    </row>
    <row r="150" spans="1:5" x14ac:dyDescent="0.25">
      <c r="A150" s="122"/>
      <c r="B150" s="122"/>
      <c r="C150" s="11" t="s">
        <v>41</v>
      </c>
      <c r="D150" s="11" t="s">
        <v>390</v>
      </c>
      <c r="E150" s="25">
        <v>3300</v>
      </c>
    </row>
    <row r="151" spans="1:5" x14ac:dyDescent="0.25">
      <c r="A151" s="122"/>
      <c r="B151" s="122"/>
      <c r="C151" s="11" t="s">
        <v>41</v>
      </c>
      <c r="D151" s="11" t="s">
        <v>391</v>
      </c>
      <c r="E151" s="25">
        <v>77</v>
      </c>
    </row>
    <row r="152" spans="1:5" x14ac:dyDescent="0.25">
      <c r="A152" s="122"/>
      <c r="B152" s="122"/>
      <c r="C152" s="11" t="s">
        <v>42</v>
      </c>
      <c r="D152" s="11" t="s">
        <v>391</v>
      </c>
      <c r="E152" s="25">
        <v>59</v>
      </c>
    </row>
    <row r="153" spans="1:5" x14ac:dyDescent="0.25">
      <c r="A153" s="122"/>
      <c r="B153" s="122"/>
      <c r="C153" s="11" t="s">
        <v>42</v>
      </c>
      <c r="D153" s="11" t="s">
        <v>388</v>
      </c>
      <c r="E153" s="25">
        <v>37</v>
      </c>
    </row>
    <row r="154" spans="1:5" x14ac:dyDescent="0.25">
      <c r="A154" s="122"/>
      <c r="B154" s="122"/>
      <c r="C154" s="11" t="s">
        <v>42</v>
      </c>
      <c r="D154" s="11" t="s">
        <v>390</v>
      </c>
      <c r="E154" s="25">
        <v>3500</v>
      </c>
    </row>
    <row r="155" spans="1:5" x14ac:dyDescent="0.25">
      <c r="A155" s="122"/>
      <c r="B155" s="122"/>
      <c r="C155" s="11" t="s">
        <v>43</v>
      </c>
      <c r="D155" s="11" t="s">
        <v>390</v>
      </c>
      <c r="E155" s="25">
        <v>11253</v>
      </c>
    </row>
    <row r="156" spans="1:5" x14ac:dyDescent="0.25">
      <c r="A156" s="122"/>
      <c r="B156" s="122"/>
      <c r="C156" s="11" t="s">
        <v>43</v>
      </c>
      <c r="D156" s="11" t="s">
        <v>391</v>
      </c>
      <c r="E156" s="25">
        <v>144</v>
      </c>
    </row>
    <row r="157" spans="1:5" x14ac:dyDescent="0.25">
      <c r="A157" s="122"/>
      <c r="B157" s="122"/>
      <c r="C157" s="11" t="s">
        <v>43</v>
      </c>
      <c r="D157" s="11" t="s">
        <v>388</v>
      </c>
      <c r="E157" s="25">
        <v>131</v>
      </c>
    </row>
    <row r="158" spans="1:5" x14ac:dyDescent="0.25">
      <c r="A158" s="122"/>
      <c r="B158" s="122"/>
      <c r="C158" s="11" t="s">
        <v>44</v>
      </c>
      <c r="D158" s="11" t="s">
        <v>391</v>
      </c>
      <c r="E158" s="25">
        <v>118</v>
      </c>
    </row>
    <row r="159" spans="1:5" x14ac:dyDescent="0.25">
      <c r="A159" s="122"/>
      <c r="B159" s="122"/>
      <c r="C159" s="11" t="s">
        <v>44</v>
      </c>
      <c r="D159" s="11" t="s">
        <v>388</v>
      </c>
      <c r="E159" s="25">
        <v>105</v>
      </c>
    </row>
    <row r="160" spans="1:5" x14ac:dyDescent="0.25">
      <c r="A160" s="122"/>
      <c r="B160" s="122"/>
      <c r="C160" s="11" t="s">
        <v>44</v>
      </c>
      <c r="D160" s="11" t="s">
        <v>390</v>
      </c>
      <c r="E160" s="25">
        <v>9100</v>
      </c>
    </row>
    <row r="161" spans="1:5" x14ac:dyDescent="0.25">
      <c r="A161" s="122"/>
      <c r="B161" s="122"/>
      <c r="C161" s="11" t="s">
        <v>45</v>
      </c>
      <c r="D161" s="11" t="s">
        <v>391</v>
      </c>
      <c r="E161" s="25">
        <v>101</v>
      </c>
    </row>
    <row r="162" spans="1:5" x14ac:dyDescent="0.25">
      <c r="A162" s="122"/>
      <c r="B162" s="122"/>
      <c r="C162" s="11" t="s">
        <v>45</v>
      </c>
      <c r="D162" s="11" t="s">
        <v>388</v>
      </c>
      <c r="E162" s="25">
        <v>114</v>
      </c>
    </row>
    <row r="163" spans="1:5" x14ac:dyDescent="0.25">
      <c r="A163" s="122"/>
      <c r="B163" s="122"/>
      <c r="C163" s="11" t="s">
        <v>45</v>
      </c>
      <c r="D163" s="11" t="s">
        <v>390</v>
      </c>
      <c r="E163" s="25">
        <v>11001</v>
      </c>
    </row>
    <row r="164" spans="1:5" x14ac:dyDescent="0.25">
      <c r="A164" s="122"/>
      <c r="B164" s="123"/>
      <c r="C164" s="72"/>
      <c r="D164" s="16" t="s">
        <v>87</v>
      </c>
      <c r="E164" s="73">
        <f>SUM(E149:E163)</f>
        <v>39099</v>
      </c>
    </row>
    <row r="165" spans="1:5" x14ac:dyDescent="0.25">
      <c r="A165" s="122"/>
      <c r="B165" s="121" t="s">
        <v>381</v>
      </c>
      <c r="C165" s="11" t="s">
        <v>41</v>
      </c>
      <c r="D165" s="11" t="s">
        <v>388</v>
      </c>
      <c r="E165" s="25">
        <v>59</v>
      </c>
    </row>
    <row r="166" spans="1:5" x14ac:dyDescent="0.25">
      <c r="A166" s="122"/>
      <c r="B166" s="122"/>
      <c r="C166" s="11" t="s">
        <v>41</v>
      </c>
      <c r="D166" s="11" t="s">
        <v>391</v>
      </c>
      <c r="E166" s="25">
        <v>53</v>
      </c>
    </row>
    <row r="167" spans="1:5" x14ac:dyDescent="0.25">
      <c r="A167" s="122"/>
      <c r="B167" s="122"/>
      <c r="C167" s="11" t="s">
        <v>42</v>
      </c>
      <c r="D167" s="11" t="s">
        <v>391</v>
      </c>
      <c r="E167" s="25">
        <v>59</v>
      </c>
    </row>
    <row r="168" spans="1:5" x14ac:dyDescent="0.25">
      <c r="A168" s="122"/>
      <c r="B168" s="122"/>
      <c r="C168" s="11" t="s">
        <v>42</v>
      </c>
      <c r="D168" s="11" t="s">
        <v>388</v>
      </c>
      <c r="E168" s="25">
        <v>55</v>
      </c>
    </row>
    <row r="169" spans="1:5" x14ac:dyDescent="0.25">
      <c r="A169" s="122"/>
      <c r="B169" s="122"/>
      <c r="C169" s="11" t="s">
        <v>43</v>
      </c>
      <c r="D169" s="11" t="s">
        <v>388</v>
      </c>
      <c r="E169" s="25">
        <v>146</v>
      </c>
    </row>
    <row r="170" spans="1:5" x14ac:dyDescent="0.25">
      <c r="A170" s="122"/>
      <c r="B170" s="122"/>
      <c r="C170" s="11" t="s">
        <v>43</v>
      </c>
      <c r="D170" s="11" t="s">
        <v>391</v>
      </c>
      <c r="E170" s="25">
        <v>144</v>
      </c>
    </row>
    <row r="171" spans="1:5" x14ac:dyDescent="0.25">
      <c r="A171" s="122"/>
      <c r="B171" s="122"/>
      <c r="C171" s="11" t="s">
        <v>44</v>
      </c>
      <c r="D171" s="11" t="s">
        <v>388</v>
      </c>
      <c r="E171" s="25">
        <v>65</v>
      </c>
    </row>
    <row r="172" spans="1:5" x14ac:dyDescent="0.25">
      <c r="A172" s="122"/>
      <c r="B172" s="122"/>
      <c r="C172" s="11" t="s">
        <v>44</v>
      </c>
      <c r="D172" s="11" t="s">
        <v>391</v>
      </c>
      <c r="E172" s="25">
        <v>118</v>
      </c>
    </row>
    <row r="173" spans="1:5" x14ac:dyDescent="0.25">
      <c r="A173" s="122"/>
      <c r="B173" s="122"/>
      <c r="C173" s="11" t="s">
        <v>45</v>
      </c>
      <c r="D173" s="11" t="s">
        <v>391</v>
      </c>
      <c r="E173" s="25">
        <v>101</v>
      </c>
    </row>
    <row r="174" spans="1:5" x14ac:dyDescent="0.25">
      <c r="A174" s="122"/>
      <c r="B174" s="122"/>
      <c r="C174" s="11" t="s">
        <v>45</v>
      </c>
      <c r="D174" s="11" t="s">
        <v>388</v>
      </c>
      <c r="E174" s="25">
        <v>150</v>
      </c>
    </row>
    <row r="175" spans="1:5" x14ac:dyDescent="0.25">
      <c r="A175" s="122"/>
      <c r="B175" s="123"/>
      <c r="C175" s="72"/>
      <c r="D175" s="16" t="s">
        <v>87</v>
      </c>
      <c r="E175" s="73">
        <f>SUM(E165:E174)</f>
        <v>950</v>
      </c>
    </row>
    <row r="176" spans="1:5" x14ac:dyDescent="0.25">
      <c r="A176" s="122"/>
      <c r="B176" s="121" t="s">
        <v>382</v>
      </c>
      <c r="C176" s="11" t="s">
        <v>41</v>
      </c>
      <c r="D176" s="11" t="s">
        <v>388</v>
      </c>
      <c r="E176" s="25">
        <v>59</v>
      </c>
    </row>
    <row r="177" spans="1:5" x14ac:dyDescent="0.25">
      <c r="A177" s="122"/>
      <c r="B177" s="122"/>
      <c r="C177" s="11" t="s">
        <v>41</v>
      </c>
      <c r="D177" s="11" t="s">
        <v>390</v>
      </c>
      <c r="E177" s="25">
        <v>3300</v>
      </c>
    </row>
    <row r="178" spans="1:5" x14ac:dyDescent="0.25">
      <c r="A178" s="122"/>
      <c r="B178" s="122"/>
      <c r="C178" s="11" t="s">
        <v>41</v>
      </c>
      <c r="D178" s="11" t="s">
        <v>391</v>
      </c>
      <c r="E178" s="25">
        <v>45</v>
      </c>
    </row>
    <row r="179" spans="1:5" x14ac:dyDescent="0.25">
      <c r="A179" s="122"/>
      <c r="B179" s="122"/>
      <c r="C179" s="11" t="s">
        <v>42</v>
      </c>
      <c r="D179" s="11" t="s">
        <v>390</v>
      </c>
      <c r="E179" s="25">
        <v>3500</v>
      </c>
    </row>
    <row r="180" spans="1:5" x14ac:dyDescent="0.25">
      <c r="A180" s="122"/>
      <c r="B180" s="122"/>
      <c r="C180" s="11" t="s">
        <v>42</v>
      </c>
      <c r="D180" s="11" t="s">
        <v>391</v>
      </c>
      <c r="E180" s="25">
        <v>58</v>
      </c>
    </row>
    <row r="181" spans="1:5" x14ac:dyDescent="0.25">
      <c r="A181" s="122"/>
      <c r="B181" s="122"/>
      <c r="C181" s="11" t="s">
        <v>42</v>
      </c>
      <c r="D181" s="11" t="s">
        <v>388</v>
      </c>
      <c r="E181" s="25">
        <v>39</v>
      </c>
    </row>
    <row r="182" spans="1:5" x14ac:dyDescent="0.25">
      <c r="A182" s="122"/>
      <c r="B182" s="122"/>
      <c r="C182" s="11" t="s">
        <v>43</v>
      </c>
      <c r="D182" s="11" t="s">
        <v>390</v>
      </c>
      <c r="E182" s="25">
        <v>11252</v>
      </c>
    </row>
    <row r="183" spans="1:5" x14ac:dyDescent="0.25">
      <c r="A183" s="122"/>
      <c r="B183" s="122"/>
      <c r="C183" s="11" t="s">
        <v>43</v>
      </c>
      <c r="D183" s="11" t="s">
        <v>391</v>
      </c>
      <c r="E183" s="25">
        <v>143</v>
      </c>
    </row>
    <row r="184" spans="1:5" x14ac:dyDescent="0.25">
      <c r="A184" s="122"/>
      <c r="B184" s="122"/>
      <c r="C184" s="11" t="s">
        <v>43</v>
      </c>
      <c r="D184" s="11" t="s">
        <v>388</v>
      </c>
      <c r="E184" s="25">
        <v>125</v>
      </c>
    </row>
    <row r="185" spans="1:5" x14ac:dyDescent="0.25">
      <c r="A185" s="122"/>
      <c r="B185" s="122"/>
      <c r="C185" s="11" t="s">
        <v>44</v>
      </c>
      <c r="D185" s="11" t="s">
        <v>388</v>
      </c>
      <c r="E185" s="25">
        <v>74</v>
      </c>
    </row>
    <row r="186" spans="1:5" x14ac:dyDescent="0.25">
      <c r="A186" s="122"/>
      <c r="B186" s="122"/>
      <c r="C186" s="11" t="s">
        <v>44</v>
      </c>
      <c r="D186" s="11" t="s">
        <v>390</v>
      </c>
      <c r="E186" s="25">
        <v>9100</v>
      </c>
    </row>
    <row r="187" spans="1:5" x14ac:dyDescent="0.25">
      <c r="A187" s="122"/>
      <c r="B187" s="122"/>
      <c r="C187" s="11" t="s">
        <v>44</v>
      </c>
      <c r="D187" s="11" t="s">
        <v>391</v>
      </c>
      <c r="E187" s="25">
        <v>115</v>
      </c>
    </row>
    <row r="188" spans="1:5" x14ac:dyDescent="0.25">
      <c r="A188" s="122"/>
      <c r="B188" s="122"/>
      <c r="C188" s="11" t="s">
        <v>45</v>
      </c>
      <c r="D188" s="11" t="s">
        <v>388</v>
      </c>
      <c r="E188" s="25">
        <v>106</v>
      </c>
    </row>
    <row r="189" spans="1:5" x14ac:dyDescent="0.25">
      <c r="A189" s="122"/>
      <c r="B189" s="122"/>
      <c r="C189" s="11" t="s">
        <v>45</v>
      </c>
      <c r="D189" s="11" t="s">
        <v>390</v>
      </c>
      <c r="E189" s="25">
        <v>11000</v>
      </c>
    </row>
    <row r="190" spans="1:5" x14ac:dyDescent="0.25">
      <c r="A190" s="122"/>
      <c r="B190" s="122"/>
      <c r="C190" s="11" t="s">
        <v>45</v>
      </c>
      <c r="D190" s="11" t="s">
        <v>391</v>
      </c>
      <c r="E190" s="25">
        <v>99</v>
      </c>
    </row>
    <row r="191" spans="1:5" x14ac:dyDescent="0.25">
      <c r="A191" s="122"/>
      <c r="B191" s="123"/>
      <c r="C191" s="72"/>
      <c r="D191" s="16" t="s">
        <v>87</v>
      </c>
      <c r="E191" s="73">
        <f>SUM(E176:E190)</f>
        <v>39015</v>
      </c>
    </row>
    <row r="192" spans="1:5" x14ac:dyDescent="0.25">
      <c r="A192" s="122"/>
      <c r="B192" s="121" t="s">
        <v>383</v>
      </c>
      <c r="C192" s="11" t="s">
        <v>41</v>
      </c>
      <c r="D192" s="19"/>
      <c r="E192" s="19"/>
    </row>
    <row r="193" spans="1:5" x14ac:dyDescent="0.25">
      <c r="A193" s="122"/>
      <c r="B193" s="122"/>
      <c r="C193" s="11" t="s">
        <v>42</v>
      </c>
      <c r="D193" s="19"/>
      <c r="E193" s="19"/>
    </row>
    <row r="194" spans="1:5" x14ac:dyDescent="0.25">
      <c r="A194" s="122"/>
      <c r="B194" s="122"/>
      <c r="C194" s="11" t="s">
        <v>43</v>
      </c>
      <c r="D194" s="19"/>
      <c r="E194" s="19"/>
    </row>
    <row r="195" spans="1:5" x14ac:dyDescent="0.25">
      <c r="A195" s="122"/>
      <c r="B195" s="122"/>
      <c r="C195" s="11" t="s">
        <v>44</v>
      </c>
      <c r="D195" s="19"/>
      <c r="E195" s="19"/>
    </row>
    <row r="196" spans="1:5" x14ac:dyDescent="0.25">
      <c r="A196" s="122"/>
      <c r="B196" s="122"/>
      <c r="C196" s="11" t="s">
        <v>45</v>
      </c>
      <c r="D196" s="19"/>
      <c r="E196" s="19"/>
    </row>
    <row r="197" spans="1:5" x14ac:dyDescent="0.25">
      <c r="A197" s="122"/>
      <c r="B197" s="123"/>
      <c r="C197" s="72"/>
      <c r="D197" s="16" t="s">
        <v>87</v>
      </c>
      <c r="E197" s="72"/>
    </row>
    <row r="198" spans="1:5" x14ac:dyDescent="0.25">
      <c r="A198" s="122"/>
      <c r="B198" s="121" t="s">
        <v>384</v>
      </c>
      <c r="C198" s="11" t="s">
        <v>41</v>
      </c>
      <c r="D198" s="11" t="s">
        <v>391</v>
      </c>
      <c r="E198" s="25">
        <v>9</v>
      </c>
    </row>
    <row r="199" spans="1:5" x14ac:dyDescent="0.25">
      <c r="A199" s="122"/>
      <c r="B199" s="122"/>
      <c r="C199" s="11" t="s">
        <v>42</v>
      </c>
      <c r="D199" s="11" t="s">
        <v>391</v>
      </c>
      <c r="E199" s="25">
        <v>44</v>
      </c>
    </row>
    <row r="200" spans="1:5" x14ac:dyDescent="0.25">
      <c r="A200" s="122"/>
      <c r="B200" s="122"/>
      <c r="C200" s="11" t="s">
        <v>43</v>
      </c>
      <c r="D200" s="11" t="s">
        <v>391</v>
      </c>
      <c r="E200" s="25">
        <v>8</v>
      </c>
    </row>
    <row r="201" spans="1:5" x14ac:dyDescent="0.25">
      <c r="A201" s="122"/>
      <c r="B201" s="122"/>
      <c r="C201" s="11" t="s">
        <v>44</v>
      </c>
      <c r="D201" s="11" t="s">
        <v>391</v>
      </c>
      <c r="E201" s="25">
        <v>35</v>
      </c>
    </row>
    <row r="202" spans="1:5" x14ac:dyDescent="0.25">
      <c r="A202" s="122"/>
      <c r="B202" s="122"/>
      <c r="C202" s="11" t="s">
        <v>45</v>
      </c>
      <c r="D202" s="11" t="s">
        <v>391</v>
      </c>
      <c r="E202" s="25">
        <v>9</v>
      </c>
    </row>
    <row r="203" spans="1:5" x14ac:dyDescent="0.25">
      <c r="A203" s="123"/>
      <c r="B203" s="123"/>
      <c r="C203" s="72"/>
      <c r="D203" s="16" t="s">
        <v>87</v>
      </c>
      <c r="E203" s="73">
        <f>SUM(E198:E202)</f>
        <v>105</v>
      </c>
    </row>
    <row r="204" spans="1:5" x14ac:dyDescent="0.25">
      <c r="A204" s="121" t="s">
        <v>46</v>
      </c>
      <c r="B204" s="121" t="s">
        <v>380</v>
      </c>
      <c r="C204" s="11" t="s">
        <v>47</v>
      </c>
      <c r="D204" s="11" t="s">
        <v>391</v>
      </c>
      <c r="E204" s="25">
        <v>56</v>
      </c>
    </row>
    <row r="205" spans="1:5" x14ac:dyDescent="0.25">
      <c r="A205" s="122"/>
      <c r="B205" s="122"/>
      <c r="C205" s="11" t="s">
        <v>48</v>
      </c>
      <c r="D205" s="11" t="s">
        <v>388</v>
      </c>
      <c r="E205" s="25">
        <v>63</v>
      </c>
    </row>
    <row r="206" spans="1:5" x14ac:dyDescent="0.25">
      <c r="A206" s="122"/>
      <c r="B206" s="122"/>
      <c r="C206" s="11" t="s">
        <v>48</v>
      </c>
      <c r="D206" s="11" t="s">
        <v>391</v>
      </c>
      <c r="E206" s="25">
        <v>60</v>
      </c>
    </row>
    <row r="207" spans="1:5" x14ac:dyDescent="0.25">
      <c r="A207" s="122"/>
      <c r="B207" s="122"/>
      <c r="C207" s="11" t="s">
        <v>49</v>
      </c>
      <c r="D207" s="11" t="s">
        <v>391</v>
      </c>
      <c r="E207" s="25">
        <v>167</v>
      </c>
    </row>
    <row r="208" spans="1:5" x14ac:dyDescent="0.25">
      <c r="A208" s="122"/>
      <c r="B208" s="122"/>
      <c r="C208" s="11" t="s">
        <v>49</v>
      </c>
      <c r="D208" s="11" t="s">
        <v>259</v>
      </c>
      <c r="E208" s="25">
        <v>73</v>
      </c>
    </row>
    <row r="209" spans="1:5" x14ac:dyDescent="0.25">
      <c r="A209" s="122"/>
      <c r="B209" s="122"/>
      <c r="C209" s="11" t="s">
        <v>49</v>
      </c>
      <c r="D209" s="11" t="s">
        <v>389</v>
      </c>
      <c r="E209" s="25">
        <v>152</v>
      </c>
    </row>
    <row r="210" spans="1:5" x14ac:dyDescent="0.25">
      <c r="A210" s="122"/>
      <c r="B210" s="122"/>
      <c r="C210" s="11" t="s">
        <v>49</v>
      </c>
      <c r="D210" s="11" t="s">
        <v>390</v>
      </c>
      <c r="E210" s="25">
        <v>2750</v>
      </c>
    </row>
    <row r="211" spans="1:5" x14ac:dyDescent="0.25">
      <c r="A211" s="122"/>
      <c r="B211" s="122"/>
      <c r="C211" s="11" t="s">
        <v>49</v>
      </c>
      <c r="D211" s="11" t="s">
        <v>388</v>
      </c>
      <c r="E211" s="25">
        <v>2750</v>
      </c>
    </row>
    <row r="212" spans="1:5" x14ac:dyDescent="0.25">
      <c r="A212" s="122"/>
      <c r="B212" s="122"/>
      <c r="C212" s="11" t="s">
        <v>50</v>
      </c>
      <c r="D212" s="11" t="s">
        <v>391</v>
      </c>
      <c r="E212" s="25">
        <v>72</v>
      </c>
    </row>
    <row r="213" spans="1:5" x14ac:dyDescent="0.25">
      <c r="A213" s="122"/>
      <c r="B213" s="122"/>
      <c r="C213" s="11" t="s">
        <v>51</v>
      </c>
      <c r="D213" s="19"/>
      <c r="E213" s="19"/>
    </row>
    <row r="214" spans="1:5" x14ac:dyDescent="0.25">
      <c r="A214" s="122"/>
      <c r="B214" s="122"/>
      <c r="C214" s="11" t="s">
        <v>52</v>
      </c>
      <c r="D214" s="11" t="s">
        <v>390</v>
      </c>
      <c r="E214" s="25">
        <v>26</v>
      </c>
    </row>
    <row r="215" spans="1:5" x14ac:dyDescent="0.25">
      <c r="A215" s="122"/>
      <c r="B215" s="122"/>
      <c r="C215" s="11" t="s">
        <v>52</v>
      </c>
      <c r="D215" s="11" t="s">
        <v>388</v>
      </c>
      <c r="E215" s="25">
        <v>81</v>
      </c>
    </row>
    <row r="216" spans="1:5" x14ac:dyDescent="0.25">
      <c r="A216" s="122"/>
      <c r="B216" s="122"/>
      <c r="C216" s="11" t="s">
        <v>52</v>
      </c>
      <c r="D216" s="11" t="s">
        <v>391</v>
      </c>
      <c r="E216" s="25">
        <v>41</v>
      </c>
    </row>
    <row r="217" spans="1:5" x14ac:dyDescent="0.25">
      <c r="A217" s="122"/>
      <c r="B217" s="123"/>
      <c r="C217" s="72"/>
      <c r="D217" s="16" t="s">
        <v>87</v>
      </c>
      <c r="E217" s="73">
        <f>SUM(E204:E216)</f>
        <v>6291</v>
      </c>
    </row>
    <row r="218" spans="1:5" x14ac:dyDescent="0.25">
      <c r="A218" s="122"/>
      <c r="B218" s="121" t="s">
        <v>381</v>
      </c>
      <c r="C218" s="11" t="s">
        <v>47</v>
      </c>
      <c r="D218" s="11" t="s">
        <v>391</v>
      </c>
      <c r="E218" s="25">
        <v>56</v>
      </c>
    </row>
    <row r="219" spans="1:5" x14ac:dyDescent="0.25">
      <c r="A219" s="122"/>
      <c r="B219" s="122"/>
      <c r="C219" s="11" t="s">
        <v>48</v>
      </c>
      <c r="D219" s="11" t="s">
        <v>391</v>
      </c>
      <c r="E219" s="25">
        <v>60</v>
      </c>
    </row>
    <row r="220" spans="1:5" x14ac:dyDescent="0.25">
      <c r="A220" s="122"/>
      <c r="B220" s="122"/>
      <c r="C220" s="11" t="s">
        <v>48</v>
      </c>
      <c r="D220" s="11" t="s">
        <v>388</v>
      </c>
      <c r="E220" s="25">
        <v>29</v>
      </c>
    </row>
    <row r="221" spans="1:5" x14ac:dyDescent="0.25">
      <c r="A221" s="122"/>
      <c r="B221" s="122"/>
      <c r="C221" s="11" t="s">
        <v>49</v>
      </c>
      <c r="D221" s="11" t="s">
        <v>389</v>
      </c>
      <c r="E221" s="25">
        <v>178</v>
      </c>
    </row>
    <row r="222" spans="1:5" x14ac:dyDescent="0.25">
      <c r="A222" s="122"/>
      <c r="B222" s="122"/>
      <c r="C222" s="11" t="s">
        <v>49</v>
      </c>
      <c r="D222" s="11" t="s">
        <v>259</v>
      </c>
      <c r="E222" s="25">
        <v>73</v>
      </c>
    </row>
    <row r="223" spans="1:5" x14ac:dyDescent="0.25">
      <c r="A223" s="122"/>
      <c r="B223" s="122"/>
      <c r="C223" s="11" t="s">
        <v>49</v>
      </c>
      <c r="D223" s="11" t="s">
        <v>388</v>
      </c>
      <c r="E223" s="25">
        <v>2750</v>
      </c>
    </row>
    <row r="224" spans="1:5" x14ac:dyDescent="0.25">
      <c r="A224" s="122"/>
      <c r="B224" s="122"/>
      <c r="C224" s="11" t="s">
        <v>49</v>
      </c>
      <c r="D224" s="11" t="s">
        <v>391</v>
      </c>
      <c r="E224" s="25">
        <v>167</v>
      </c>
    </row>
    <row r="225" spans="1:5" x14ac:dyDescent="0.25">
      <c r="A225" s="122"/>
      <c r="B225" s="122"/>
      <c r="C225" s="11" t="s">
        <v>50</v>
      </c>
      <c r="D225" s="11" t="s">
        <v>391</v>
      </c>
      <c r="E225" s="25">
        <v>72</v>
      </c>
    </row>
    <row r="226" spans="1:5" x14ac:dyDescent="0.25">
      <c r="A226" s="122"/>
      <c r="B226" s="122"/>
      <c r="C226" s="11" t="s">
        <v>51</v>
      </c>
      <c r="D226" s="19"/>
      <c r="E226" s="19"/>
    </row>
    <row r="227" spans="1:5" x14ac:dyDescent="0.25">
      <c r="A227" s="122"/>
      <c r="B227" s="122"/>
      <c r="C227" s="11" t="s">
        <v>52</v>
      </c>
      <c r="D227" s="11" t="s">
        <v>391</v>
      </c>
      <c r="E227" s="25">
        <v>41</v>
      </c>
    </row>
    <row r="228" spans="1:5" x14ac:dyDescent="0.25">
      <c r="A228" s="122"/>
      <c r="B228" s="122"/>
      <c r="C228" s="11" t="s">
        <v>52</v>
      </c>
      <c r="D228" s="11" t="s">
        <v>390</v>
      </c>
      <c r="E228" s="25">
        <v>29</v>
      </c>
    </row>
    <row r="229" spans="1:5" x14ac:dyDescent="0.25">
      <c r="A229" s="122"/>
      <c r="B229" s="122"/>
      <c r="C229" s="11" t="s">
        <v>52</v>
      </c>
      <c r="D229" s="11" t="s">
        <v>388</v>
      </c>
      <c r="E229" s="25">
        <v>78</v>
      </c>
    </row>
    <row r="230" spans="1:5" x14ac:dyDescent="0.25">
      <c r="A230" s="122"/>
      <c r="B230" s="123"/>
      <c r="C230" s="72"/>
      <c r="D230" s="16" t="s">
        <v>87</v>
      </c>
      <c r="E230" s="73">
        <f>SUM(E218:E229)</f>
        <v>3533</v>
      </c>
    </row>
    <row r="231" spans="1:5" x14ac:dyDescent="0.25">
      <c r="A231" s="122"/>
      <c r="B231" s="121" t="s">
        <v>382</v>
      </c>
      <c r="C231" s="11" t="s">
        <v>47</v>
      </c>
      <c r="D231" s="11" t="s">
        <v>391</v>
      </c>
      <c r="E231" s="25">
        <v>56</v>
      </c>
    </row>
    <row r="232" spans="1:5" x14ac:dyDescent="0.25">
      <c r="A232" s="122"/>
      <c r="B232" s="122"/>
      <c r="C232" s="11" t="s">
        <v>48</v>
      </c>
      <c r="D232" s="11" t="s">
        <v>391</v>
      </c>
      <c r="E232" s="25">
        <v>60</v>
      </c>
    </row>
    <row r="233" spans="1:5" x14ac:dyDescent="0.25">
      <c r="A233" s="122"/>
      <c r="B233" s="122"/>
      <c r="C233" s="11" t="s">
        <v>48</v>
      </c>
      <c r="D233" s="11" t="s">
        <v>388</v>
      </c>
      <c r="E233" s="25">
        <v>64</v>
      </c>
    </row>
    <row r="234" spans="1:5" x14ac:dyDescent="0.25">
      <c r="A234" s="122"/>
      <c r="B234" s="122"/>
      <c r="C234" s="11" t="s">
        <v>49</v>
      </c>
      <c r="D234" s="11" t="s">
        <v>391</v>
      </c>
      <c r="E234" s="25">
        <v>167</v>
      </c>
    </row>
    <row r="235" spans="1:5" x14ac:dyDescent="0.25">
      <c r="A235" s="122"/>
      <c r="B235" s="122"/>
      <c r="C235" s="11" t="s">
        <v>49</v>
      </c>
      <c r="D235" s="11" t="s">
        <v>259</v>
      </c>
      <c r="E235" s="25">
        <v>73</v>
      </c>
    </row>
    <row r="236" spans="1:5" x14ac:dyDescent="0.25">
      <c r="A236" s="122"/>
      <c r="B236" s="122"/>
      <c r="C236" s="11" t="s">
        <v>49</v>
      </c>
      <c r="D236" s="11" t="s">
        <v>390</v>
      </c>
      <c r="E236" s="25">
        <v>2750</v>
      </c>
    </row>
    <row r="237" spans="1:5" x14ac:dyDescent="0.25">
      <c r="A237" s="122"/>
      <c r="B237" s="122"/>
      <c r="C237" s="11" t="s">
        <v>49</v>
      </c>
      <c r="D237" s="11" t="s">
        <v>389</v>
      </c>
      <c r="E237" s="25">
        <v>153</v>
      </c>
    </row>
    <row r="238" spans="1:5" x14ac:dyDescent="0.25">
      <c r="A238" s="122"/>
      <c r="B238" s="122"/>
      <c r="C238" s="11" t="s">
        <v>49</v>
      </c>
      <c r="D238" s="11" t="s">
        <v>388</v>
      </c>
      <c r="E238" s="25">
        <v>2750</v>
      </c>
    </row>
    <row r="239" spans="1:5" x14ac:dyDescent="0.25">
      <c r="A239" s="122"/>
      <c r="B239" s="122"/>
      <c r="C239" s="11" t="s">
        <v>50</v>
      </c>
      <c r="D239" s="11" t="s">
        <v>391</v>
      </c>
      <c r="E239" s="25">
        <v>72</v>
      </c>
    </row>
    <row r="240" spans="1:5" x14ac:dyDescent="0.25">
      <c r="A240" s="122"/>
      <c r="B240" s="122"/>
      <c r="C240" s="11" t="s">
        <v>51</v>
      </c>
      <c r="D240" s="19"/>
      <c r="E240" s="19"/>
    </row>
    <row r="241" spans="1:5" x14ac:dyDescent="0.25">
      <c r="A241" s="122"/>
      <c r="B241" s="122"/>
      <c r="C241" s="11" t="s">
        <v>52</v>
      </c>
      <c r="D241" s="11" t="s">
        <v>390</v>
      </c>
      <c r="E241" s="25">
        <v>28</v>
      </c>
    </row>
    <row r="242" spans="1:5" x14ac:dyDescent="0.25">
      <c r="A242" s="122"/>
      <c r="B242" s="122"/>
      <c r="C242" s="11" t="s">
        <v>52</v>
      </c>
      <c r="D242" s="11" t="s">
        <v>391</v>
      </c>
      <c r="E242" s="25">
        <v>41</v>
      </c>
    </row>
    <row r="243" spans="1:5" x14ac:dyDescent="0.25">
      <c r="A243" s="122"/>
      <c r="B243" s="122"/>
      <c r="C243" s="11" t="s">
        <v>52</v>
      </c>
      <c r="D243" s="11" t="s">
        <v>388</v>
      </c>
      <c r="E243" s="25">
        <v>79</v>
      </c>
    </row>
    <row r="244" spans="1:5" x14ac:dyDescent="0.25">
      <c r="A244" s="122"/>
      <c r="B244" s="123"/>
      <c r="C244" s="72"/>
      <c r="D244" s="16" t="s">
        <v>87</v>
      </c>
      <c r="E244" s="73">
        <f>SUM(E231:E243)</f>
        <v>6293</v>
      </c>
    </row>
    <row r="245" spans="1:5" x14ac:dyDescent="0.25">
      <c r="A245" s="122"/>
      <c r="B245" s="121" t="s">
        <v>383</v>
      </c>
      <c r="C245" s="11" t="s">
        <v>47</v>
      </c>
      <c r="D245" s="11" t="s">
        <v>391</v>
      </c>
      <c r="E245" s="25">
        <v>19</v>
      </c>
    </row>
    <row r="246" spans="1:5" x14ac:dyDescent="0.25">
      <c r="A246" s="122"/>
      <c r="B246" s="122"/>
      <c r="C246" s="11" t="s">
        <v>48</v>
      </c>
      <c r="D246" s="11" t="s">
        <v>391</v>
      </c>
      <c r="E246" s="25">
        <v>12</v>
      </c>
    </row>
    <row r="247" spans="1:5" x14ac:dyDescent="0.25">
      <c r="A247" s="122"/>
      <c r="B247" s="122"/>
      <c r="C247" s="11" t="s">
        <v>49</v>
      </c>
      <c r="D247" s="11" t="s">
        <v>391</v>
      </c>
      <c r="E247" s="25">
        <v>191</v>
      </c>
    </row>
    <row r="248" spans="1:5" x14ac:dyDescent="0.25">
      <c r="A248" s="122"/>
      <c r="B248" s="122"/>
      <c r="C248" s="11" t="s">
        <v>50</v>
      </c>
      <c r="D248" s="11" t="s">
        <v>391</v>
      </c>
      <c r="E248" s="25">
        <v>10</v>
      </c>
    </row>
    <row r="249" spans="1:5" x14ac:dyDescent="0.25">
      <c r="A249" s="122"/>
      <c r="B249" s="122"/>
      <c r="C249" s="11" t="s">
        <v>51</v>
      </c>
      <c r="D249" s="11" t="s">
        <v>391</v>
      </c>
      <c r="E249" s="25">
        <v>10</v>
      </c>
    </row>
    <row r="250" spans="1:5" x14ac:dyDescent="0.25">
      <c r="A250" s="122"/>
      <c r="B250" s="122"/>
      <c r="C250" s="11" t="s">
        <v>52</v>
      </c>
      <c r="D250" s="11" t="s">
        <v>391</v>
      </c>
      <c r="E250" s="25">
        <v>17</v>
      </c>
    </row>
    <row r="251" spans="1:5" x14ac:dyDescent="0.25">
      <c r="A251" s="122"/>
      <c r="B251" s="123"/>
      <c r="C251" s="72"/>
      <c r="D251" s="16" t="s">
        <v>87</v>
      </c>
      <c r="E251" s="73">
        <f>SUM(E245:E250)</f>
        <v>259</v>
      </c>
    </row>
    <row r="252" spans="1:5" x14ac:dyDescent="0.25">
      <c r="A252" s="122"/>
      <c r="B252" s="121" t="s">
        <v>384</v>
      </c>
      <c r="C252" s="11" t="s">
        <v>47</v>
      </c>
      <c r="D252" s="11" t="s">
        <v>391</v>
      </c>
      <c r="E252" s="25">
        <v>25</v>
      </c>
    </row>
    <row r="253" spans="1:5" x14ac:dyDescent="0.25">
      <c r="A253" s="122"/>
      <c r="B253" s="122"/>
      <c r="C253" s="11" t="s">
        <v>48</v>
      </c>
      <c r="D253" s="11" t="s">
        <v>391</v>
      </c>
      <c r="E253" s="25">
        <v>24</v>
      </c>
    </row>
    <row r="254" spans="1:5" x14ac:dyDescent="0.25">
      <c r="A254" s="122"/>
      <c r="B254" s="122"/>
      <c r="C254" s="11" t="s">
        <v>49</v>
      </c>
      <c r="D254" s="11" t="s">
        <v>391</v>
      </c>
      <c r="E254" s="25">
        <v>10</v>
      </c>
    </row>
    <row r="255" spans="1:5" x14ac:dyDescent="0.25">
      <c r="A255" s="122"/>
      <c r="B255" s="122"/>
      <c r="C255" s="11" t="s">
        <v>50</v>
      </c>
      <c r="D255" s="11" t="s">
        <v>391</v>
      </c>
      <c r="E255" s="25">
        <v>72</v>
      </c>
    </row>
    <row r="256" spans="1:5" x14ac:dyDescent="0.25">
      <c r="A256" s="122"/>
      <c r="B256" s="122"/>
      <c r="C256" s="11" t="s">
        <v>51</v>
      </c>
      <c r="D256" s="11" t="s">
        <v>391</v>
      </c>
      <c r="E256" s="25">
        <v>40</v>
      </c>
    </row>
    <row r="257" spans="1:5" x14ac:dyDescent="0.25">
      <c r="A257" s="122"/>
      <c r="B257" s="122"/>
      <c r="C257" s="11" t="s">
        <v>52</v>
      </c>
      <c r="D257" s="11" t="s">
        <v>391</v>
      </c>
      <c r="E257" s="25">
        <v>17</v>
      </c>
    </row>
    <row r="258" spans="1:5" x14ac:dyDescent="0.25">
      <c r="A258" s="123"/>
      <c r="B258" s="123"/>
      <c r="C258" s="72"/>
      <c r="D258" s="16" t="s">
        <v>87</v>
      </c>
      <c r="E258" s="73">
        <f>SUM(E252:E257)</f>
        <v>188</v>
      </c>
    </row>
    <row r="259" spans="1:5" x14ac:dyDescent="0.25">
      <c r="A259" s="121" t="s">
        <v>53</v>
      </c>
      <c r="B259" s="121" t="s">
        <v>380</v>
      </c>
      <c r="C259" s="11" t="s">
        <v>54</v>
      </c>
      <c r="D259" s="11" t="s">
        <v>391</v>
      </c>
      <c r="E259" s="25">
        <v>18</v>
      </c>
    </row>
    <row r="260" spans="1:5" x14ac:dyDescent="0.25">
      <c r="A260" s="122"/>
      <c r="B260" s="122"/>
      <c r="C260" s="11" t="s">
        <v>54</v>
      </c>
      <c r="D260" s="11" t="s">
        <v>388</v>
      </c>
      <c r="E260" s="25">
        <v>71</v>
      </c>
    </row>
    <row r="261" spans="1:5" x14ac:dyDescent="0.25">
      <c r="A261" s="122"/>
      <c r="B261" s="122"/>
      <c r="C261" s="11" t="s">
        <v>54</v>
      </c>
      <c r="D261" s="11" t="s">
        <v>389</v>
      </c>
      <c r="E261" s="25">
        <v>19</v>
      </c>
    </row>
    <row r="262" spans="1:5" x14ac:dyDescent="0.25">
      <c r="A262" s="122"/>
      <c r="B262" s="122"/>
      <c r="C262" s="11" t="s">
        <v>54</v>
      </c>
      <c r="D262" s="11" t="s">
        <v>390</v>
      </c>
      <c r="E262" s="25">
        <v>2250</v>
      </c>
    </row>
    <row r="263" spans="1:5" x14ac:dyDescent="0.25">
      <c r="A263" s="122"/>
      <c r="B263" s="122"/>
      <c r="C263" s="11" t="s">
        <v>55</v>
      </c>
      <c r="D263" s="11" t="s">
        <v>391</v>
      </c>
      <c r="E263" s="25">
        <v>35</v>
      </c>
    </row>
    <row r="264" spans="1:5" x14ac:dyDescent="0.25">
      <c r="A264" s="122"/>
      <c r="B264" s="122"/>
      <c r="C264" s="11" t="s">
        <v>55</v>
      </c>
      <c r="D264" s="11" t="s">
        <v>390</v>
      </c>
      <c r="E264" s="25">
        <v>3401</v>
      </c>
    </row>
    <row r="265" spans="1:5" x14ac:dyDescent="0.25">
      <c r="A265" s="122"/>
      <c r="B265" s="122"/>
      <c r="C265" s="11" t="s">
        <v>55</v>
      </c>
      <c r="D265" s="11" t="s">
        <v>388</v>
      </c>
      <c r="E265" s="25">
        <v>100</v>
      </c>
    </row>
    <row r="266" spans="1:5" x14ac:dyDescent="0.25">
      <c r="A266" s="122"/>
      <c r="B266" s="122"/>
      <c r="C266" s="11" t="s">
        <v>56</v>
      </c>
      <c r="D266" s="11" t="s">
        <v>390</v>
      </c>
      <c r="E266" s="25">
        <v>4550</v>
      </c>
    </row>
    <row r="267" spans="1:5" x14ac:dyDescent="0.25">
      <c r="A267" s="122"/>
      <c r="B267" s="122"/>
      <c r="C267" s="11" t="s">
        <v>56</v>
      </c>
      <c r="D267" s="11" t="s">
        <v>388</v>
      </c>
      <c r="E267" s="25">
        <v>97</v>
      </c>
    </row>
    <row r="268" spans="1:5" x14ac:dyDescent="0.25">
      <c r="A268" s="122"/>
      <c r="B268" s="122"/>
      <c r="C268" s="11" t="s">
        <v>56</v>
      </c>
      <c r="D268" s="11" t="s">
        <v>391</v>
      </c>
      <c r="E268" s="25">
        <v>14</v>
      </c>
    </row>
    <row r="269" spans="1:5" x14ac:dyDescent="0.25">
      <c r="A269" s="122"/>
      <c r="B269" s="122"/>
      <c r="C269" s="11" t="s">
        <v>57</v>
      </c>
      <c r="D269" s="11" t="s">
        <v>390</v>
      </c>
      <c r="E269" s="25">
        <v>3733</v>
      </c>
    </row>
    <row r="270" spans="1:5" x14ac:dyDescent="0.25">
      <c r="A270" s="122"/>
      <c r="B270" s="122"/>
      <c r="C270" s="11" t="s">
        <v>57</v>
      </c>
      <c r="D270" s="11" t="s">
        <v>391</v>
      </c>
      <c r="E270" s="25">
        <v>14</v>
      </c>
    </row>
    <row r="271" spans="1:5" x14ac:dyDescent="0.25">
      <c r="A271" s="122"/>
      <c r="B271" s="122"/>
      <c r="C271" s="11" t="s">
        <v>57</v>
      </c>
      <c r="D271" s="11" t="s">
        <v>388</v>
      </c>
      <c r="E271" s="25">
        <v>65</v>
      </c>
    </row>
    <row r="272" spans="1:5" x14ac:dyDescent="0.25">
      <c r="A272" s="122"/>
      <c r="B272" s="122"/>
      <c r="C272" s="11" t="s">
        <v>58</v>
      </c>
      <c r="D272" s="11" t="s">
        <v>391</v>
      </c>
      <c r="E272" s="25">
        <v>52</v>
      </c>
    </row>
    <row r="273" spans="1:5" x14ac:dyDescent="0.25">
      <c r="A273" s="122"/>
      <c r="B273" s="122"/>
      <c r="C273" s="11" t="s">
        <v>58</v>
      </c>
      <c r="D273" s="11" t="s">
        <v>388</v>
      </c>
      <c r="E273" s="25">
        <v>61</v>
      </c>
    </row>
    <row r="274" spans="1:5" x14ac:dyDescent="0.25">
      <c r="A274" s="122"/>
      <c r="B274" s="122"/>
      <c r="C274" s="11" t="s">
        <v>58</v>
      </c>
      <c r="D274" s="11" t="s">
        <v>390</v>
      </c>
      <c r="E274" s="25">
        <v>4142</v>
      </c>
    </row>
    <row r="275" spans="1:5" x14ac:dyDescent="0.25">
      <c r="A275" s="122"/>
      <c r="B275" s="122"/>
      <c r="C275" s="11" t="s">
        <v>59</v>
      </c>
      <c r="D275" s="11" t="s">
        <v>390</v>
      </c>
      <c r="E275" s="25">
        <v>4652</v>
      </c>
    </row>
    <row r="276" spans="1:5" x14ac:dyDescent="0.25">
      <c r="A276" s="122"/>
      <c r="B276" s="122"/>
      <c r="C276" s="11" t="s">
        <v>59</v>
      </c>
      <c r="D276" s="11" t="s">
        <v>389</v>
      </c>
      <c r="E276" s="25">
        <v>1295</v>
      </c>
    </row>
    <row r="277" spans="1:5" x14ac:dyDescent="0.25">
      <c r="A277" s="122"/>
      <c r="B277" s="122"/>
      <c r="C277" s="11" t="s">
        <v>59</v>
      </c>
      <c r="D277" s="11" t="s">
        <v>391</v>
      </c>
      <c r="E277" s="25">
        <v>137</v>
      </c>
    </row>
    <row r="278" spans="1:5" x14ac:dyDescent="0.25">
      <c r="A278" s="122"/>
      <c r="B278" s="122"/>
      <c r="C278" s="11" t="s">
        <v>59</v>
      </c>
      <c r="D278" s="11" t="s">
        <v>388</v>
      </c>
      <c r="E278" s="25">
        <v>241</v>
      </c>
    </row>
    <row r="279" spans="1:5" x14ac:dyDescent="0.25">
      <c r="A279" s="122"/>
      <c r="B279" s="122"/>
      <c r="C279" s="11" t="s">
        <v>60</v>
      </c>
      <c r="D279" s="11" t="s">
        <v>388</v>
      </c>
      <c r="E279" s="25">
        <v>92</v>
      </c>
    </row>
    <row r="280" spans="1:5" x14ac:dyDescent="0.25">
      <c r="A280" s="122"/>
      <c r="B280" s="122"/>
      <c r="C280" s="11" t="s">
        <v>60</v>
      </c>
      <c r="D280" s="11" t="s">
        <v>390</v>
      </c>
      <c r="E280" s="25">
        <v>6250</v>
      </c>
    </row>
    <row r="281" spans="1:5" x14ac:dyDescent="0.25">
      <c r="A281" s="122"/>
      <c r="B281" s="122"/>
      <c r="C281" s="11" t="s">
        <v>60</v>
      </c>
      <c r="D281" s="11" t="s">
        <v>391</v>
      </c>
      <c r="E281" s="25">
        <v>36</v>
      </c>
    </row>
    <row r="282" spans="1:5" x14ac:dyDescent="0.25">
      <c r="A282" s="122"/>
      <c r="B282" s="123"/>
      <c r="C282" s="72"/>
      <c r="D282" s="16" t="s">
        <v>87</v>
      </c>
      <c r="E282" s="73">
        <f>SUM(E259:E281)</f>
        <v>31325</v>
      </c>
    </row>
    <row r="283" spans="1:5" x14ac:dyDescent="0.25">
      <c r="A283" s="122"/>
      <c r="B283" s="121" t="s">
        <v>381</v>
      </c>
      <c r="C283" s="11" t="s">
        <v>54</v>
      </c>
      <c r="D283" s="11" t="s">
        <v>390</v>
      </c>
      <c r="E283" s="25">
        <v>2250</v>
      </c>
    </row>
    <row r="284" spans="1:5" x14ac:dyDescent="0.25">
      <c r="A284" s="122"/>
      <c r="B284" s="122"/>
      <c r="C284" s="11" t="s">
        <v>54</v>
      </c>
      <c r="D284" s="11" t="s">
        <v>389</v>
      </c>
      <c r="E284" s="25">
        <v>19</v>
      </c>
    </row>
    <row r="285" spans="1:5" x14ac:dyDescent="0.25">
      <c r="A285" s="122"/>
      <c r="B285" s="122"/>
      <c r="C285" s="11" t="s">
        <v>54</v>
      </c>
      <c r="D285" s="11" t="s">
        <v>388</v>
      </c>
      <c r="E285" s="25">
        <v>72</v>
      </c>
    </row>
    <row r="286" spans="1:5" x14ac:dyDescent="0.25">
      <c r="A286" s="122"/>
      <c r="B286" s="122"/>
      <c r="C286" s="11" t="s">
        <v>54</v>
      </c>
      <c r="D286" s="11" t="s">
        <v>391</v>
      </c>
      <c r="E286" s="25">
        <v>17</v>
      </c>
    </row>
    <row r="287" spans="1:5" x14ac:dyDescent="0.25">
      <c r="A287" s="122"/>
      <c r="B287" s="122"/>
      <c r="C287" s="11" t="s">
        <v>55</v>
      </c>
      <c r="D287" s="11" t="s">
        <v>388</v>
      </c>
      <c r="E287" s="25">
        <v>100</v>
      </c>
    </row>
    <row r="288" spans="1:5" x14ac:dyDescent="0.25">
      <c r="A288" s="122"/>
      <c r="B288" s="122"/>
      <c r="C288" s="11" t="s">
        <v>55</v>
      </c>
      <c r="D288" s="11" t="s">
        <v>390</v>
      </c>
      <c r="E288" s="25">
        <v>3401</v>
      </c>
    </row>
    <row r="289" spans="1:5" x14ac:dyDescent="0.25">
      <c r="A289" s="122"/>
      <c r="B289" s="122"/>
      <c r="C289" s="11" t="s">
        <v>55</v>
      </c>
      <c r="D289" s="11" t="s">
        <v>391</v>
      </c>
      <c r="E289" s="25">
        <v>33</v>
      </c>
    </row>
    <row r="290" spans="1:5" x14ac:dyDescent="0.25">
      <c r="A290" s="122"/>
      <c r="B290" s="122"/>
      <c r="C290" s="11" t="s">
        <v>56</v>
      </c>
      <c r="D290" s="11" t="s">
        <v>391</v>
      </c>
      <c r="E290" s="25">
        <v>12</v>
      </c>
    </row>
    <row r="291" spans="1:5" x14ac:dyDescent="0.25">
      <c r="A291" s="122"/>
      <c r="B291" s="122"/>
      <c r="C291" s="11" t="s">
        <v>56</v>
      </c>
      <c r="D291" s="11" t="s">
        <v>388</v>
      </c>
      <c r="E291" s="25">
        <v>97</v>
      </c>
    </row>
    <row r="292" spans="1:5" x14ac:dyDescent="0.25">
      <c r="A292" s="122"/>
      <c r="B292" s="122"/>
      <c r="C292" s="11" t="s">
        <v>56</v>
      </c>
      <c r="D292" s="11" t="s">
        <v>390</v>
      </c>
      <c r="E292" s="25">
        <v>4550</v>
      </c>
    </row>
    <row r="293" spans="1:5" x14ac:dyDescent="0.25">
      <c r="A293" s="122"/>
      <c r="B293" s="122"/>
      <c r="C293" s="11" t="s">
        <v>57</v>
      </c>
      <c r="D293" s="11" t="s">
        <v>390</v>
      </c>
      <c r="E293" s="25">
        <v>3732</v>
      </c>
    </row>
    <row r="294" spans="1:5" x14ac:dyDescent="0.25">
      <c r="A294" s="122"/>
      <c r="B294" s="122"/>
      <c r="C294" s="11" t="s">
        <v>57</v>
      </c>
      <c r="D294" s="11" t="s">
        <v>391</v>
      </c>
      <c r="E294" s="25">
        <v>13</v>
      </c>
    </row>
    <row r="295" spans="1:5" x14ac:dyDescent="0.25">
      <c r="A295" s="122"/>
      <c r="B295" s="122"/>
      <c r="C295" s="11" t="s">
        <v>57</v>
      </c>
      <c r="D295" s="11" t="s">
        <v>388</v>
      </c>
      <c r="E295" s="25">
        <v>65</v>
      </c>
    </row>
    <row r="296" spans="1:5" x14ac:dyDescent="0.25">
      <c r="A296" s="122"/>
      <c r="B296" s="122"/>
      <c r="C296" s="11" t="s">
        <v>58</v>
      </c>
      <c r="D296" s="11" t="s">
        <v>388</v>
      </c>
      <c r="E296" s="25">
        <v>59</v>
      </c>
    </row>
    <row r="297" spans="1:5" x14ac:dyDescent="0.25">
      <c r="A297" s="122"/>
      <c r="B297" s="122"/>
      <c r="C297" s="11" t="s">
        <v>58</v>
      </c>
      <c r="D297" s="11" t="s">
        <v>390</v>
      </c>
      <c r="E297" s="25">
        <v>4142</v>
      </c>
    </row>
    <row r="298" spans="1:5" x14ac:dyDescent="0.25">
      <c r="A298" s="122"/>
      <c r="B298" s="122"/>
      <c r="C298" s="11" t="s">
        <v>58</v>
      </c>
      <c r="D298" s="11" t="s">
        <v>391</v>
      </c>
      <c r="E298" s="25">
        <v>52</v>
      </c>
    </row>
    <row r="299" spans="1:5" x14ac:dyDescent="0.25">
      <c r="A299" s="122"/>
      <c r="B299" s="122"/>
      <c r="C299" s="11" t="s">
        <v>59</v>
      </c>
      <c r="D299" s="11" t="s">
        <v>391</v>
      </c>
      <c r="E299" s="25">
        <v>136</v>
      </c>
    </row>
    <row r="300" spans="1:5" x14ac:dyDescent="0.25">
      <c r="A300" s="122"/>
      <c r="B300" s="122"/>
      <c r="C300" s="11" t="s">
        <v>59</v>
      </c>
      <c r="D300" s="11" t="s">
        <v>390</v>
      </c>
      <c r="E300" s="25">
        <v>4652</v>
      </c>
    </row>
    <row r="301" spans="1:5" x14ac:dyDescent="0.25">
      <c r="A301" s="122"/>
      <c r="B301" s="122"/>
      <c r="C301" s="11" t="s">
        <v>59</v>
      </c>
      <c r="D301" s="11" t="s">
        <v>388</v>
      </c>
      <c r="E301" s="25">
        <v>214</v>
      </c>
    </row>
    <row r="302" spans="1:5" x14ac:dyDescent="0.25">
      <c r="A302" s="122"/>
      <c r="B302" s="122"/>
      <c r="C302" s="11" t="s">
        <v>59</v>
      </c>
      <c r="D302" s="11" t="s">
        <v>389</v>
      </c>
      <c r="E302" s="25">
        <v>1295</v>
      </c>
    </row>
    <row r="303" spans="1:5" x14ac:dyDescent="0.25">
      <c r="A303" s="122"/>
      <c r="B303" s="122"/>
      <c r="C303" s="11" t="s">
        <v>60</v>
      </c>
      <c r="D303" s="11" t="s">
        <v>391</v>
      </c>
      <c r="E303" s="25">
        <v>33</v>
      </c>
    </row>
    <row r="304" spans="1:5" x14ac:dyDescent="0.25">
      <c r="A304" s="122"/>
      <c r="B304" s="122"/>
      <c r="C304" s="11" t="s">
        <v>60</v>
      </c>
      <c r="D304" s="11" t="s">
        <v>388</v>
      </c>
      <c r="E304" s="25">
        <v>92</v>
      </c>
    </row>
    <row r="305" spans="1:5" x14ac:dyDescent="0.25">
      <c r="A305" s="122"/>
      <c r="B305" s="122"/>
      <c r="C305" s="11" t="s">
        <v>60</v>
      </c>
      <c r="D305" s="11" t="s">
        <v>390</v>
      </c>
      <c r="E305" s="25">
        <v>6250</v>
      </c>
    </row>
    <row r="306" spans="1:5" x14ac:dyDescent="0.25">
      <c r="A306" s="122"/>
      <c r="B306" s="123"/>
      <c r="C306" s="72"/>
      <c r="D306" s="16" t="s">
        <v>87</v>
      </c>
      <c r="E306" s="73">
        <f>SUM(E283:E305)</f>
        <v>31286</v>
      </c>
    </row>
    <row r="307" spans="1:5" x14ac:dyDescent="0.25">
      <c r="A307" s="122"/>
      <c r="B307" s="121" t="s">
        <v>382</v>
      </c>
      <c r="C307" s="11" t="s">
        <v>54</v>
      </c>
      <c r="D307" s="11" t="s">
        <v>389</v>
      </c>
      <c r="E307" s="25">
        <v>19</v>
      </c>
    </row>
    <row r="308" spans="1:5" x14ac:dyDescent="0.25">
      <c r="A308" s="122"/>
      <c r="B308" s="122"/>
      <c r="C308" s="11" t="s">
        <v>54</v>
      </c>
      <c r="D308" s="11" t="s">
        <v>388</v>
      </c>
      <c r="E308" s="25">
        <v>71</v>
      </c>
    </row>
    <row r="309" spans="1:5" x14ac:dyDescent="0.25">
      <c r="A309" s="122"/>
      <c r="B309" s="122"/>
      <c r="C309" s="11" t="s">
        <v>54</v>
      </c>
      <c r="D309" s="11" t="s">
        <v>391</v>
      </c>
      <c r="E309" s="25">
        <v>18</v>
      </c>
    </row>
    <row r="310" spans="1:5" x14ac:dyDescent="0.25">
      <c r="A310" s="122"/>
      <c r="B310" s="122"/>
      <c r="C310" s="11" t="s">
        <v>54</v>
      </c>
      <c r="D310" s="11" t="s">
        <v>390</v>
      </c>
      <c r="E310" s="25">
        <v>4500</v>
      </c>
    </row>
    <row r="311" spans="1:5" x14ac:dyDescent="0.25">
      <c r="A311" s="122"/>
      <c r="B311" s="122"/>
      <c r="C311" s="11" t="s">
        <v>55</v>
      </c>
      <c r="D311" s="11" t="s">
        <v>388</v>
      </c>
      <c r="E311" s="25">
        <v>100</v>
      </c>
    </row>
    <row r="312" spans="1:5" x14ac:dyDescent="0.25">
      <c r="A312" s="122"/>
      <c r="B312" s="122"/>
      <c r="C312" s="11" t="s">
        <v>55</v>
      </c>
      <c r="D312" s="11" t="s">
        <v>390</v>
      </c>
      <c r="E312" s="25">
        <v>6802</v>
      </c>
    </row>
    <row r="313" spans="1:5" x14ac:dyDescent="0.25">
      <c r="A313" s="122"/>
      <c r="B313" s="122"/>
      <c r="C313" s="11" t="s">
        <v>55</v>
      </c>
      <c r="D313" s="11" t="s">
        <v>391</v>
      </c>
      <c r="E313" s="25">
        <v>37</v>
      </c>
    </row>
    <row r="314" spans="1:5" x14ac:dyDescent="0.25">
      <c r="A314" s="122"/>
      <c r="B314" s="122"/>
      <c r="C314" s="11" t="s">
        <v>56</v>
      </c>
      <c r="D314" s="11" t="s">
        <v>391</v>
      </c>
      <c r="E314" s="25">
        <v>15</v>
      </c>
    </row>
    <row r="315" spans="1:5" x14ac:dyDescent="0.25">
      <c r="A315" s="122"/>
      <c r="B315" s="122"/>
      <c r="C315" s="11" t="s">
        <v>56</v>
      </c>
      <c r="D315" s="11" t="s">
        <v>388</v>
      </c>
      <c r="E315" s="25">
        <v>97</v>
      </c>
    </row>
    <row r="316" spans="1:5" x14ac:dyDescent="0.25">
      <c r="A316" s="122"/>
      <c r="B316" s="122"/>
      <c r="C316" s="11" t="s">
        <v>56</v>
      </c>
      <c r="D316" s="11" t="s">
        <v>390</v>
      </c>
      <c r="E316" s="25">
        <v>9100</v>
      </c>
    </row>
    <row r="317" spans="1:5" x14ac:dyDescent="0.25">
      <c r="A317" s="122"/>
      <c r="B317" s="122"/>
      <c r="C317" s="11" t="s">
        <v>57</v>
      </c>
      <c r="D317" s="11" t="s">
        <v>388</v>
      </c>
      <c r="E317" s="25">
        <v>64</v>
      </c>
    </row>
    <row r="318" spans="1:5" x14ac:dyDescent="0.25">
      <c r="A318" s="122"/>
      <c r="B318" s="122"/>
      <c r="C318" s="11" t="s">
        <v>57</v>
      </c>
      <c r="D318" s="11" t="s">
        <v>391</v>
      </c>
      <c r="E318" s="25">
        <v>14</v>
      </c>
    </row>
    <row r="319" spans="1:5" x14ac:dyDescent="0.25">
      <c r="A319" s="122"/>
      <c r="B319" s="122"/>
      <c r="C319" s="11" t="s">
        <v>57</v>
      </c>
      <c r="D319" s="11" t="s">
        <v>390</v>
      </c>
      <c r="E319" s="25">
        <v>7465</v>
      </c>
    </row>
    <row r="320" spans="1:5" x14ac:dyDescent="0.25">
      <c r="A320" s="122"/>
      <c r="B320" s="122"/>
      <c r="C320" s="11" t="s">
        <v>58</v>
      </c>
      <c r="D320" s="11" t="s">
        <v>391</v>
      </c>
      <c r="E320" s="25">
        <v>52</v>
      </c>
    </row>
    <row r="321" spans="1:5" x14ac:dyDescent="0.25">
      <c r="A321" s="122"/>
      <c r="B321" s="122"/>
      <c r="C321" s="11" t="s">
        <v>58</v>
      </c>
      <c r="D321" s="11" t="s">
        <v>390</v>
      </c>
      <c r="E321" s="25">
        <v>8284</v>
      </c>
    </row>
    <row r="322" spans="1:5" x14ac:dyDescent="0.25">
      <c r="A322" s="122"/>
      <c r="B322" s="122"/>
      <c r="C322" s="11" t="s">
        <v>58</v>
      </c>
      <c r="D322" s="11" t="s">
        <v>388</v>
      </c>
      <c r="E322" s="25">
        <v>61</v>
      </c>
    </row>
    <row r="323" spans="1:5" x14ac:dyDescent="0.25">
      <c r="A323" s="122"/>
      <c r="B323" s="122"/>
      <c r="C323" s="11" t="s">
        <v>59</v>
      </c>
      <c r="D323" s="11" t="s">
        <v>388</v>
      </c>
      <c r="E323" s="25">
        <v>245</v>
      </c>
    </row>
    <row r="324" spans="1:5" x14ac:dyDescent="0.25">
      <c r="A324" s="122"/>
      <c r="B324" s="122"/>
      <c r="C324" s="11" t="s">
        <v>59</v>
      </c>
      <c r="D324" s="11" t="s">
        <v>390</v>
      </c>
      <c r="E324" s="25">
        <v>7276</v>
      </c>
    </row>
    <row r="325" spans="1:5" x14ac:dyDescent="0.25">
      <c r="A325" s="122"/>
      <c r="B325" s="122"/>
      <c r="C325" s="11" t="s">
        <v>59</v>
      </c>
      <c r="D325" s="11" t="s">
        <v>391</v>
      </c>
      <c r="E325" s="25">
        <v>137</v>
      </c>
    </row>
    <row r="326" spans="1:5" x14ac:dyDescent="0.25">
      <c r="A326" s="122"/>
      <c r="B326" s="122"/>
      <c r="C326" s="11" t="s">
        <v>60</v>
      </c>
      <c r="D326" s="11" t="s">
        <v>391</v>
      </c>
      <c r="E326" s="25">
        <v>36</v>
      </c>
    </row>
    <row r="327" spans="1:5" x14ac:dyDescent="0.25">
      <c r="A327" s="122"/>
      <c r="B327" s="122"/>
      <c r="C327" s="11" t="s">
        <v>60</v>
      </c>
      <c r="D327" s="11" t="s">
        <v>390</v>
      </c>
      <c r="E327" s="25">
        <v>12500</v>
      </c>
    </row>
    <row r="328" spans="1:5" x14ac:dyDescent="0.25">
      <c r="A328" s="122"/>
      <c r="B328" s="122"/>
      <c r="C328" s="11" t="s">
        <v>60</v>
      </c>
      <c r="D328" s="11" t="s">
        <v>388</v>
      </c>
      <c r="E328" s="25">
        <v>92</v>
      </c>
    </row>
    <row r="329" spans="1:5" x14ac:dyDescent="0.25">
      <c r="A329" s="122"/>
      <c r="B329" s="123"/>
      <c r="C329" s="72"/>
      <c r="D329" s="16" t="s">
        <v>87</v>
      </c>
      <c r="E329" s="73">
        <f>SUM(E307:E328)</f>
        <v>56985</v>
      </c>
    </row>
    <row r="330" spans="1:5" x14ac:dyDescent="0.25">
      <c r="A330" s="122"/>
      <c r="B330" s="121" t="s">
        <v>383</v>
      </c>
      <c r="C330" s="11" t="s">
        <v>54</v>
      </c>
      <c r="D330" s="19"/>
      <c r="E330" s="19"/>
    </row>
    <row r="331" spans="1:5" x14ac:dyDescent="0.25">
      <c r="A331" s="122"/>
      <c r="B331" s="122"/>
      <c r="C331" s="11" t="s">
        <v>55</v>
      </c>
      <c r="D331" s="19"/>
      <c r="E331" s="19"/>
    </row>
    <row r="332" spans="1:5" x14ac:dyDescent="0.25">
      <c r="A332" s="122"/>
      <c r="B332" s="122"/>
      <c r="C332" s="11" t="s">
        <v>56</v>
      </c>
      <c r="D332" s="19"/>
      <c r="E332" s="19"/>
    </row>
    <row r="333" spans="1:5" x14ac:dyDescent="0.25">
      <c r="A333" s="122"/>
      <c r="B333" s="122"/>
      <c r="C333" s="11" t="s">
        <v>57</v>
      </c>
      <c r="D333" s="19"/>
      <c r="E333" s="19"/>
    </row>
    <row r="334" spans="1:5" x14ac:dyDescent="0.25">
      <c r="A334" s="122"/>
      <c r="B334" s="122"/>
      <c r="C334" s="11" t="s">
        <v>58</v>
      </c>
      <c r="D334" s="19"/>
      <c r="E334" s="19"/>
    </row>
    <row r="335" spans="1:5" x14ac:dyDescent="0.25">
      <c r="A335" s="122"/>
      <c r="B335" s="122"/>
      <c r="C335" s="11" t="s">
        <v>59</v>
      </c>
      <c r="D335" s="19"/>
      <c r="E335" s="19"/>
    </row>
    <row r="336" spans="1:5" x14ac:dyDescent="0.25">
      <c r="A336" s="122"/>
      <c r="B336" s="122"/>
      <c r="C336" s="11" t="s">
        <v>60</v>
      </c>
      <c r="D336" s="19"/>
      <c r="E336" s="19"/>
    </row>
    <row r="337" spans="1:5" x14ac:dyDescent="0.25">
      <c r="A337" s="122"/>
      <c r="B337" s="123"/>
      <c r="C337" s="72"/>
      <c r="D337" s="16" t="s">
        <v>87</v>
      </c>
      <c r="E337" s="72"/>
    </row>
    <row r="338" spans="1:5" x14ac:dyDescent="0.25">
      <c r="A338" s="122"/>
      <c r="B338" s="121" t="s">
        <v>384</v>
      </c>
      <c r="C338" s="11" t="s">
        <v>54</v>
      </c>
      <c r="D338" s="19"/>
      <c r="E338" s="19"/>
    </row>
    <row r="339" spans="1:5" x14ac:dyDescent="0.25">
      <c r="A339" s="122"/>
      <c r="B339" s="122"/>
      <c r="C339" s="11" t="s">
        <v>55</v>
      </c>
      <c r="D339" s="11" t="s">
        <v>391</v>
      </c>
      <c r="E339" s="25">
        <v>24</v>
      </c>
    </row>
    <row r="340" spans="1:5" x14ac:dyDescent="0.25">
      <c r="A340" s="122"/>
      <c r="B340" s="122"/>
      <c r="C340" s="11" t="s">
        <v>56</v>
      </c>
      <c r="D340" s="19"/>
      <c r="E340" s="19"/>
    </row>
    <row r="341" spans="1:5" x14ac:dyDescent="0.25">
      <c r="A341" s="122"/>
      <c r="B341" s="122"/>
      <c r="C341" s="11" t="s">
        <v>57</v>
      </c>
      <c r="D341" s="19"/>
      <c r="E341" s="19"/>
    </row>
    <row r="342" spans="1:5" x14ac:dyDescent="0.25">
      <c r="A342" s="122"/>
      <c r="B342" s="122"/>
      <c r="C342" s="11" t="s">
        <v>58</v>
      </c>
      <c r="D342" s="11" t="s">
        <v>391</v>
      </c>
      <c r="E342" s="25">
        <v>17</v>
      </c>
    </row>
    <row r="343" spans="1:5" x14ac:dyDescent="0.25">
      <c r="A343" s="122"/>
      <c r="B343" s="122"/>
      <c r="C343" s="11" t="s">
        <v>59</v>
      </c>
      <c r="D343" s="11" t="s">
        <v>391</v>
      </c>
      <c r="E343" s="25">
        <v>13</v>
      </c>
    </row>
    <row r="344" spans="1:5" x14ac:dyDescent="0.25">
      <c r="A344" s="122"/>
      <c r="B344" s="122"/>
      <c r="C344" s="11" t="s">
        <v>60</v>
      </c>
      <c r="D344" s="11" t="s">
        <v>391</v>
      </c>
      <c r="E344" s="25">
        <v>20</v>
      </c>
    </row>
    <row r="345" spans="1:5" x14ac:dyDescent="0.25">
      <c r="A345" s="123"/>
      <c r="B345" s="123"/>
      <c r="C345" s="72"/>
      <c r="D345" s="16" t="s">
        <v>87</v>
      </c>
      <c r="E345" s="73">
        <f>SUM(E338:E344)</f>
        <v>74</v>
      </c>
    </row>
    <row r="346" spans="1:5" x14ac:dyDescent="0.25">
      <c r="A346" s="121" t="s">
        <v>61</v>
      </c>
      <c r="B346" s="121" t="s">
        <v>380</v>
      </c>
      <c r="C346" s="11" t="s">
        <v>62</v>
      </c>
      <c r="D346" s="19"/>
      <c r="E346" s="19"/>
    </row>
    <row r="347" spans="1:5" x14ac:dyDescent="0.25">
      <c r="A347" s="122"/>
      <c r="B347" s="122"/>
      <c r="C347" s="11" t="s">
        <v>63</v>
      </c>
      <c r="D347" s="11" t="s">
        <v>391</v>
      </c>
      <c r="E347" s="25">
        <v>1440</v>
      </c>
    </row>
    <row r="348" spans="1:5" x14ac:dyDescent="0.25">
      <c r="A348" s="122"/>
      <c r="B348" s="122"/>
      <c r="C348" s="11" t="s">
        <v>64</v>
      </c>
      <c r="D348" s="11" t="s">
        <v>391</v>
      </c>
      <c r="E348" s="25">
        <v>3114</v>
      </c>
    </row>
    <row r="349" spans="1:5" x14ac:dyDescent="0.25">
      <c r="A349" s="122"/>
      <c r="B349" s="122"/>
      <c r="C349" s="11" t="s">
        <v>65</v>
      </c>
      <c r="D349" s="11" t="s">
        <v>391</v>
      </c>
      <c r="E349" s="25">
        <v>400</v>
      </c>
    </row>
    <row r="350" spans="1:5" x14ac:dyDescent="0.25">
      <c r="A350" s="122"/>
      <c r="B350" s="123"/>
      <c r="C350" s="72"/>
      <c r="D350" s="16" t="s">
        <v>87</v>
      </c>
      <c r="E350" s="73">
        <f>SUM(E346:E349)</f>
        <v>4954</v>
      </c>
    </row>
    <row r="351" spans="1:5" x14ac:dyDescent="0.25">
      <c r="A351" s="122"/>
      <c r="B351" s="121" t="s">
        <v>381</v>
      </c>
      <c r="C351" s="11" t="s">
        <v>62</v>
      </c>
      <c r="D351" s="19"/>
      <c r="E351" s="19"/>
    </row>
    <row r="352" spans="1:5" x14ac:dyDescent="0.25">
      <c r="A352" s="122"/>
      <c r="B352" s="122"/>
      <c r="C352" s="11" t="s">
        <v>63</v>
      </c>
      <c r="D352" s="19"/>
      <c r="E352" s="19"/>
    </row>
    <row r="353" spans="1:5" x14ac:dyDescent="0.25">
      <c r="A353" s="122"/>
      <c r="B353" s="122"/>
      <c r="C353" s="11" t="s">
        <v>64</v>
      </c>
      <c r="D353" s="11" t="s">
        <v>391</v>
      </c>
      <c r="E353" s="25">
        <v>3114</v>
      </c>
    </row>
    <row r="354" spans="1:5" x14ac:dyDescent="0.25">
      <c r="A354" s="122"/>
      <c r="B354" s="122"/>
      <c r="C354" s="11" t="s">
        <v>65</v>
      </c>
      <c r="D354" s="19"/>
      <c r="E354" s="19"/>
    </row>
    <row r="355" spans="1:5" x14ac:dyDescent="0.25">
      <c r="A355" s="122"/>
      <c r="B355" s="123"/>
      <c r="C355" s="72"/>
      <c r="D355" s="16" t="s">
        <v>87</v>
      </c>
      <c r="E355" s="73">
        <f>SUM(E351:E354)</f>
        <v>3114</v>
      </c>
    </row>
    <row r="356" spans="1:5" x14ac:dyDescent="0.25">
      <c r="A356" s="122"/>
      <c r="B356" s="121" t="s">
        <v>382</v>
      </c>
      <c r="C356" s="11" t="s">
        <v>62</v>
      </c>
      <c r="D356" s="19"/>
      <c r="E356" s="19"/>
    </row>
    <row r="357" spans="1:5" x14ac:dyDescent="0.25">
      <c r="A357" s="122"/>
      <c r="B357" s="122"/>
      <c r="C357" s="11" t="s">
        <v>63</v>
      </c>
      <c r="D357" s="11" t="s">
        <v>391</v>
      </c>
      <c r="E357" s="25">
        <v>1440</v>
      </c>
    </row>
    <row r="358" spans="1:5" x14ac:dyDescent="0.25">
      <c r="A358" s="122"/>
      <c r="B358" s="122"/>
      <c r="C358" s="11" t="s">
        <v>64</v>
      </c>
      <c r="D358" s="11" t="s">
        <v>391</v>
      </c>
      <c r="E358" s="25">
        <v>4007</v>
      </c>
    </row>
    <row r="359" spans="1:5" x14ac:dyDescent="0.25">
      <c r="A359" s="122"/>
      <c r="B359" s="122"/>
      <c r="C359" s="11" t="s">
        <v>65</v>
      </c>
      <c r="D359" s="11" t="s">
        <v>391</v>
      </c>
      <c r="E359" s="25">
        <v>400</v>
      </c>
    </row>
    <row r="360" spans="1:5" x14ac:dyDescent="0.25">
      <c r="A360" s="122"/>
      <c r="B360" s="123"/>
      <c r="C360" s="72"/>
      <c r="D360" s="16" t="s">
        <v>87</v>
      </c>
      <c r="E360" s="73">
        <f>SUM(E356:E359)</f>
        <v>5847</v>
      </c>
    </row>
    <row r="361" spans="1:5" x14ac:dyDescent="0.25">
      <c r="A361" s="122"/>
      <c r="B361" s="121" t="s">
        <v>383</v>
      </c>
      <c r="C361" s="11" t="s">
        <v>62</v>
      </c>
      <c r="D361" s="19"/>
      <c r="E361" s="19"/>
    </row>
    <row r="362" spans="1:5" x14ac:dyDescent="0.25">
      <c r="A362" s="122"/>
      <c r="B362" s="122"/>
      <c r="C362" s="11" t="s">
        <v>63</v>
      </c>
      <c r="D362" s="19"/>
      <c r="E362" s="19"/>
    </row>
    <row r="363" spans="1:5" x14ac:dyDescent="0.25">
      <c r="A363" s="122"/>
      <c r="B363" s="122"/>
      <c r="C363" s="11" t="s">
        <v>64</v>
      </c>
      <c r="D363" s="19"/>
      <c r="E363" s="19"/>
    </row>
    <row r="364" spans="1:5" x14ac:dyDescent="0.25">
      <c r="A364" s="122"/>
      <c r="B364" s="122"/>
      <c r="C364" s="11" t="s">
        <v>65</v>
      </c>
      <c r="D364" s="19"/>
      <c r="E364" s="19"/>
    </row>
    <row r="365" spans="1:5" x14ac:dyDescent="0.25">
      <c r="A365" s="122"/>
      <c r="B365" s="123"/>
      <c r="C365" s="72"/>
      <c r="D365" s="16" t="s">
        <v>87</v>
      </c>
      <c r="E365" s="72"/>
    </row>
    <row r="366" spans="1:5" x14ac:dyDescent="0.25">
      <c r="A366" s="122"/>
      <c r="B366" s="121" t="s">
        <v>384</v>
      </c>
      <c r="C366" s="11" t="s">
        <v>62</v>
      </c>
      <c r="D366" s="11" t="s">
        <v>388</v>
      </c>
      <c r="E366" s="25">
        <v>43</v>
      </c>
    </row>
    <row r="367" spans="1:5" x14ac:dyDescent="0.25">
      <c r="A367" s="122"/>
      <c r="B367" s="122"/>
      <c r="C367" s="11" t="s">
        <v>63</v>
      </c>
      <c r="D367" s="19"/>
      <c r="E367" s="19"/>
    </row>
    <row r="368" spans="1:5" x14ac:dyDescent="0.25">
      <c r="A368" s="122"/>
      <c r="B368" s="122"/>
      <c r="C368" s="11" t="s">
        <v>64</v>
      </c>
      <c r="D368" s="19"/>
      <c r="E368" s="19"/>
    </row>
    <row r="369" spans="1:5" x14ac:dyDescent="0.25">
      <c r="A369" s="122"/>
      <c r="B369" s="122"/>
      <c r="C369" s="11" t="s">
        <v>65</v>
      </c>
      <c r="D369" s="19"/>
      <c r="E369" s="19"/>
    </row>
    <row r="370" spans="1:5" x14ac:dyDescent="0.25">
      <c r="A370" s="123"/>
      <c r="B370" s="123"/>
      <c r="C370" s="72"/>
      <c r="D370" s="16" t="s">
        <v>87</v>
      </c>
      <c r="E370" s="73">
        <f>SUM(E366:E369)</f>
        <v>43</v>
      </c>
    </row>
    <row r="371" spans="1:5" x14ac:dyDescent="0.25">
      <c r="A371" s="121" t="s">
        <v>66</v>
      </c>
      <c r="B371" s="121" t="s">
        <v>380</v>
      </c>
      <c r="C371" s="11" t="s">
        <v>67</v>
      </c>
      <c r="D371" s="11" t="s">
        <v>390</v>
      </c>
      <c r="E371" s="25">
        <v>4143</v>
      </c>
    </row>
    <row r="372" spans="1:5" x14ac:dyDescent="0.25">
      <c r="A372" s="122"/>
      <c r="B372" s="122"/>
      <c r="C372" s="11" t="s">
        <v>67</v>
      </c>
      <c r="D372" s="11" t="s">
        <v>259</v>
      </c>
      <c r="E372" s="25">
        <v>4255</v>
      </c>
    </row>
    <row r="373" spans="1:5" x14ac:dyDescent="0.25">
      <c r="A373" s="122"/>
      <c r="B373" s="122"/>
      <c r="C373" s="11" t="s">
        <v>68</v>
      </c>
      <c r="D373" s="19"/>
      <c r="E373" s="19"/>
    </row>
    <row r="374" spans="1:5" x14ac:dyDescent="0.25">
      <c r="A374" s="122"/>
      <c r="B374" s="122"/>
      <c r="C374" s="11" t="s">
        <v>69</v>
      </c>
      <c r="D374" s="11" t="s">
        <v>390</v>
      </c>
      <c r="E374" s="25">
        <v>1250</v>
      </c>
    </row>
    <row r="375" spans="1:5" x14ac:dyDescent="0.25">
      <c r="A375" s="122"/>
      <c r="B375" s="122"/>
      <c r="C375" s="11" t="s">
        <v>69</v>
      </c>
      <c r="D375" s="11" t="s">
        <v>388</v>
      </c>
      <c r="E375" s="25">
        <v>1250</v>
      </c>
    </row>
    <row r="376" spans="1:5" x14ac:dyDescent="0.25">
      <c r="A376" s="122"/>
      <c r="B376" s="122"/>
      <c r="C376" s="11" t="s">
        <v>69</v>
      </c>
      <c r="D376" s="11" t="s">
        <v>259</v>
      </c>
      <c r="E376" s="25">
        <v>10</v>
      </c>
    </row>
    <row r="377" spans="1:5" x14ac:dyDescent="0.25">
      <c r="A377" s="122"/>
      <c r="B377" s="122"/>
      <c r="C377" s="11" t="s">
        <v>69</v>
      </c>
      <c r="D377" s="11" t="s">
        <v>391</v>
      </c>
      <c r="E377" s="25">
        <v>10</v>
      </c>
    </row>
    <row r="378" spans="1:5" x14ac:dyDescent="0.25">
      <c r="A378" s="122"/>
      <c r="B378" s="122"/>
      <c r="C378" s="11" t="s">
        <v>70</v>
      </c>
      <c r="D378" s="19"/>
      <c r="E378" s="19"/>
    </row>
    <row r="379" spans="1:5" x14ac:dyDescent="0.25">
      <c r="A379" s="122"/>
      <c r="B379" s="123"/>
      <c r="C379" s="72"/>
      <c r="D379" s="16" t="s">
        <v>87</v>
      </c>
      <c r="E379" s="73">
        <f>SUM(E371:E378)</f>
        <v>10918</v>
      </c>
    </row>
    <row r="380" spans="1:5" x14ac:dyDescent="0.25">
      <c r="A380" s="122"/>
      <c r="B380" s="121" t="s">
        <v>381</v>
      </c>
      <c r="C380" s="11" t="s">
        <v>67</v>
      </c>
      <c r="D380" s="19"/>
      <c r="E380" s="19"/>
    </row>
    <row r="381" spans="1:5" x14ac:dyDescent="0.25">
      <c r="A381" s="122"/>
      <c r="B381" s="122"/>
      <c r="C381" s="11" t="s">
        <v>68</v>
      </c>
      <c r="D381" s="19"/>
      <c r="E381" s="19"/>
    </row>
    <row r="382" spans="1:5" x14ac:dyDescent="0.25">
      <c r="A382" s="122"/>
      <c r="B382" s="122"/>
      <c r="C382" s="11" t="s">
        <v>69</v>
      </c>
      <c r="D382" s="11" t="s">
        <v>391</v>
      </c>
      <c r="E382" s="25">
        <v>10</v>
      </c>
    </row>
    <row r="383" spans="1:5" x14ac:dyDescent="0.25">
      <c r="A383" s="122"/>
      <c r="B383" s="122"/>
      <c r="C383" s="11" t="s">
        <v>69</v>
      </c>
      <c r="D383" s="11" t="s">
        <v>259</v>
      </c>
      <c r="E383" s="25">
        <v>10</v>
      </c>
    </row>
    <row r="384" spans="1:5" x14ac:dyDescent="0.25">
      <c r="A384" s="122"/>
      <c r="B384" s="122"/>
      <c r="C384" s="11" t="s">
        <v>70</v>
      </c>
      <c r="D384" s="19"/>
      <c r="E384" s="19"/>
    </row>
    <row r="385" spans="1:5" x14ac:dyDescent="0.25">
      <c r="A385" s="122"/>
      <c r="B385" s="123"/>
      <c r="C385" s="72"/>
      <c r="D385" s="16" t="s">
        <v>87</v>
      </c>
      <c r="E385" s="73">
        <f>SUM(E380:E384)</f>
        <v>20</v>
      </c>
    </row>
    <row r="386" spans="1:5" x14ac:dyDescent="0.25">
      <c r="A386" s="122"/>
      <c r="B386" s="121" t="s">
        <v>382</v>
      </c>
      <c r="C386" s="11" t="s">
        <v>67</v>
      </c>
      <c r="D386" s="11" t="s">
        <v>390</v>
      </c>
      <c r="E386" s="25">
        <v>4143</v>
      </c>
    </row>
    <row r="387" spans="1:5" x14ac:dyDescent="0.25">
      <c r="A387" s="122"/>
      <c r="B387" s="122"/>
      <c r="C387" s="11" t="s">
        <v>67</v>
      </c>
      <c r="D387" s="11" t="s">
        <v>259</v>
      </c>
      <c r="E387" s="25">
        <v>4255</v>
      </c>
    </row>
    <row r="388" spans="1:5" x14ac:dyDescent="0.25">
      <c r="A388" s="122"/>
      <c r="B388" s="122"/>
      <c r="C388" s="11" t="s">
        <v>68</v>
      </c>
      <c r="D388" s="11" t="s">
        <v>388</v>
      </c>
      <c r="E388" s="25">
        <v>0</v>
      </c>
    </row>
    <row r="389" spans="1:5" x14ac:dyDescent="0.25">
      <c r="A389" s="122"/>
      <c r="B389" s="122"/>
      <c r="C389" s="11" t="s">
        <v>69</v>
      </c>
      <c r="D389" s="11" t="s">
        <v>390</v>
      </c>
      <c r="E389" s="25">
        <v>1250</v>
      </c>
    </row>
    <row r="390" spans="1:5" x14ac:dyDescent="0.25">
      <c r="A390" s="122"/>
      <c r="B390" s="122"/>
      <c r="C390" s="11" t="s">
        <v>69</v>
      </c>
      <c r="D390" s="11" t="s">
        <v>259</v>
      </c>
      <c r="E390" s="25">
        <v>10</v>
      </c>
    </row>
    <row r="391" spans="1:5" x14ac:dyDescent="0.25">
      <c r="A391" s="122"/>
      <c r="B391" s="122"/>
      <c r="C391" s="11" t="s">
        <v>69</v>
      </c>
      <c r="D391" s="11" t="s">
        <v>388</v>
      </c>
      <c r="E391" s="25">
        <v>1250</v>
      </c>
    </row>
    <row r="392" spans="1:5" x14ac:dyDescent="0.25">
      <c r="A392" s="122"/>
      <c r="B392" s="122"/>
      <c r="C392" s="11" t="s">
        <v>69</v>
      </c>
      <c r="D392" s="11" t="s">
        <v>391</v>
      </c>
      <c r="E392" s="25">
        <v>10</v>
      </c>
    </row>
    <row r="393" spans="1:5" x14ac:dyDescent="0.25">
      <c r="A393" s="122"/>
      <c r="B393" s="122"/>
      <c r="C393" s="11" t="s">
        <v>70</v>
      </c>
      <c r="D393" s="11" t="s">
        <v>390</v>
      </c>
      <c r="E393" s="25">
        <v>0</v>
      </c>
    </row>
    <row r="394" spans="1:5" x14ac:dyDescent="0.25">
      <c r="A394" s="122"/>
      <c r="B394" s="123"/>
      <c r="C394" s="72"/>
      <c r="D394" s="16" t="s">
        <v>87</v>
      </c>
      <c r="E394" s="73">
        <f>SUM(E386:E393)</f>
        <v>10918</v>
      </c>
    </row>
    <row r="395" spans="1:5" x14ac:dyDescent="0.25">
      <c r="A395" s="122"/>
      <c r="B395" s="121" t="s">
        <v>383</v>
      </c>
      <c r="C395" s="11" t="s">
        <v>67</v>
      </c>
      <c r="D395" s="19"/>
      <c r="E395" s="19"/>
    </row>
    <row r="396" spans="1:5" x14ac:dyDescent="0.25">
      <c r="A396" s="122"/>
      <c r="B396" s="122"/>
      <c r="C396" s="11" t="s">
        <v>68</v>
      </c>
      <c r="D396" s="19"/>
      <c r="E396" s="19"/>
    </row>
    <row r="397" spans="1:5" x14ac:dyDescent="0.25">
      <c r="A397" s="122"/>
      <c r="B397" s="122"/>
      <c r="C397" s="11" t="s">
        <v>69</v>
      </c>
      <c r="D397" s="19"/>
      <c r="E397" s="19"/>
    </row>
    <row r="398" spans="1:5" x14ac:dyDescent="0.25">
      <c r="A398" s="122"/>
      <c r="B398" s="122"/>
      <c r="C398" s="11" t="s">
        <v>70</v>
      </c>
      <c r="D398" s="19"/>
      <c r="E398" s="19"/>
    </row>
    <row r="399" spans="1:5" x14ac:dyDescent="0.25">
      <c r="A399" s="122"/>
      <c r="B399" s="123"/>
      <c r="C399" s="72"/>
      <c r="D399" s="16" t="s">
        <v>87</v>
      </c>
      <c r="E399" s="72"/>
    </row>
    <row r="400" spans="1:5" x14ac:dyDescent="0.25">
      <c r="A400" s="122"/>
      <c r="B400" s="121" t="s">
        <v>384</v>
      </c>
      <c r="C400" s="11" t="s">
        <v>67</v>
      </c>
      <c r="D400" s="19"/>
      <c r="E400" s="19"/>
    </row>
    <row r="401" spans="1:5" x14ac:dyDescent="0.25">
      <c r="A401" s="122"/>
      <c r="B401" s="122"/>
      <c r="C401" s="11" t="s">
        <v>68</v>
      </c>
      <c r="D401" s="19"/>
      <c r="E401" s="19"/>
    </row>
    <row r="402" spans="1:5" x14ac:dyDescent="0.25">
      <c r="A402" s="122"/>
      <c r="B402" s="122"/>
      <c r="C402" s="11" t="s">
        <v>69</v>
      </c>
      <c r="D402" s="19"/>
      <c r="E402" s="19"/>
    </row>
    <row r="403" spans="1:5" x14ac:dyDescent="0.25">
      <c r="A403" s="122"/>
      <c r="B403" s="122"/>
      <c r="C403" s="11" t="s">
        <v>70</v>
      </c>
      <c r="D403" s="19"/>
      <c r="E403" s="19"/>
    </row>
    <row r="404" spans="1:5" x14ac:dyDescent="0.25">
      <c r="A404" s="123"/>
      <c r="B404" s="123"/>
      <c r="C404" s="72"/>
      <c r="D404" s="16" t="s">
        <v>87</v>
      </c>
      <c r="E404" s="72"/>
    </row>
    <row r="405" spans="1:5" x14ac:dyDescent="0.25">
      <c r="A405" s="121" t="s">
        <v>71</v>
      </c>
      <c r="B405" s="121" t="s">
        <v>380</v>
      </c>
      <c r="C405" s="11" t="s">
        <v>72</v>
      </c>
      <c r="D405" s="11" t="s">
        <v>259</v>
      </c>
      <c r="E405" s="25">
        <v>31</v>
      </c>
    </row>
    <row r="406" spans="1:5" x14ac:dyDescent="0.25">
      <c r="A406" s="122"/>
      <c r="B406" s="122"/>
      <c r="C406" s="11" t="s">
        <v>73</v>
      </c>
      <c r="D406" s="19"/>
      <c r="E406" s="19"/>
    </row>
    <row r="407" spans="1:5" x14ac:dyDescent="0.25">
      <c r="A407" s="122"/>
      <c r="B407" s="122"/>
      <c r="C407" s="11" t="s">
        <v>74</v>
      </c>
      <c r="D407" s="11" t="s">
        <v>259</v>
      </c>
      <c r="E407" s="25">
        <v>1901</v>
      </c>
    </row>
    <row r="408" spans="1:5" x14ac:dyDescent="0.25">
      <c r="A408" s="122"/>
      <c r="B408" s="122"/>
      <c r="C408" s="11" t="s">
        <v>74</v>
      </c>
      <c r="D408" s="11" t="s">
        <v>388</v>
      </c>
      <c r="E408" s="25">
        <v>48</v>
      </c>
    </row>
    <row r="409" spans="1:5" x14ac:dyDescent="0.25">
      <c r="A409" s="122"/>
      <c r="B409" s="122"/>
      <c r="C409" s="11" t="s">
        <v>74</v>
      </c>
      <c r="D409" s="11" t="s">
        <v>390</v>
      </c>
      <c r="E409" s="25">
        <v>1865</v>
      </c>
    </row>
    <row r="410" spans="1:5" x14ac:dyDescent="0.25">
      <c r="A410" s="122"/>
      <c r="B410" s="122"/>
      <c r="C410" s="11" t="s">
        <v>74</v>
      </c>
      <c r="D410" s="11" t="s">
        <v>391</v>
      </c>
      <c r="E410" s="25">
        <v>20</v>
      </c>
    </row>
    <row r="411" spans="1:5" x14ac:dyDescent="0.25">
      <c r="A411" s="122"/>
      <c r="B411" s="122"/>
      <c r="C411" s="11" t="s">
        <v>75</v>
      </c>
      <c r="D411" s="11" t="s">
        <v>389</v>
      </c>
      <c r="E411" s="25">
        <v>219</v>
      </c>
    </row>
    <row r="412" spans="1:5" x14ac:dyDescent="0.25">
      <c r="A412" s="122"/>
      <c r="B412" s="122"/>
      <c r="C412" s="11" t="s">
        <v>75</v>
      </c>
      <c r="D412" s="11" t="s">
        <v>390</v>
      </c>
      <c r="E412" s="25">
        <v>2850</v>
      </c>
    </row>
    <row r="413" spans="1:5" x14ac:dyDescent="0.25">
      <c r="A413" s="122"/>
      <c r="B413" s="122"/>
      <c r="C413" s="11" t="s">
        <v>75</v>
      </c>
      <c r="D413" s="11" t="s">
        <v>391</v>
      </c>
      <c r="E413" s="25">
        <v>148</v>
      </c>
    </row>
    <row r="414" spans="1:5" x14ac:dyDescent="0.25">
      <c r="A414" s="122"/>
      <c r="B414" s="122"/>
      <c r="C414" s="11" t="s">
        <v>75</v>
      </c>
      <c r="D414" s="11" t="s">
        <v>388</v>
      </c>
      <c r="E414" s="25">
        <v>2950</v>
      </c>
    </row>
    <row r="415" spans="1:5" x14ac:dyDescent="0.25">
      <c r="A415" s="122"/>
      <c r="B415" s="122"/>
      <c r="C415" s="11" t="s">
        <v>76</v>
      </c>
      <c r="D415" s="11" t="s">
        <v>259</v>
      </c>
      <c r="E415" s="25">
        <v>11</v>
      </c>
    </row>
    <row r="416" spans="1:5" x14ac:dyDescent="0.25">
      <c r="A416" s="122"/>
      <c r="B416" s="122"/>
      <c r="C416" s="11" t="s">
        <v>76</v>
      </c>
      <c r="D416" s="11" t="s">
        <v>391</v>
      </c>
      <c r="E416" s="25">
        <v>40</v>
      </c>
    </row>
    <row r="417" spans="1:5" x14ac:dyDescent="0.25">
      <c r="A417" s="122"/>
      <c r="B417" s="122"/>
      <c r="C417" s="11" t="s">
        <v>76</v>
      </c>
      <c r="D417" s="11" t="s">
        <v>388</v>
      </c>
      <c r="E417" s="25">
        <v>40</v>
      </c>
    </row>
    <row r="418" spans="1:5" x14ac:dyDescent="0.25">
      <c r="A418" s="122"/>
      <c r="B418" s="122"/>
      <c r="C418" s="11" t="s">
        <v>77</v>
      </c>
      <c r="D418" s="11" t="s">
        <v>388</v>
      </c>
      <c r="E418" s="25">
        <v>49</v>
      </c>
    </row>
    <row r="419" spans="1:5" x14ac:dyDescent="0.25">
      <c r="A419" s="122"/>
      <c r="B419" s="123"/>
      <c r="C419" s="72"/>
      <c r="D419" s="16" t="s">
        <v>87</v>
      </c>
      <c r="E419" s="73">
        <f>SUM(E405:E418)</f>
        <v>10172</v>
      </c>
    </row>
    <row r="420" spans="1:5" x14ac:dyDescent="0.25">
      <c r="A420" s="122"/>
      <c r="B420" s="121" t="s">
        <v>381</v>
      </c>
      <c r="C420" s="11" t="s">
        <v>72</v>
      </c>
      <c r="D420" s="11" t="s">
        <v>259</v>
      </c>
      <c r="E420" s="25">
        <v>31</v>
      </c>
    </row>
    <row r="421" spans="1:5" x14ac:dyDescent="0.25">
      <c r="A421" s="122"/>
      <c r="B421" s="122"/>
      <c r="C421" s="11" t="s">
        <v>73</v>
      </c>
      <c r="D421" s="19"/>
      <c r="E421" s="19"/>
    </row>
    <row r="422" spans="1:5" x14ac:dyDescent="0.25">
      <c r="A422" s="122"/>
      <c r="B422" s="122"/>
      <c r="C422" s="11" t="s">
        <v>74</v>
      </c>
      <c r="D422" s="11" t="s">
        <v>388</v>
      </c>
      <c r="E422" s="25">
        <v>48</v>
      </c>
    </row>
    <row r="423" spans="1:5" x14ac:dyDescent="0.25">
      <c r="A423" s="122"/>
      <c r="B423" s="122"/>
      <c r="C423" s="11" t="s">
        <v>74</v>
      </c>
      <c r="D423" s="11" t="s">
        <v>391</v>
      </c>
      <c r="E423" s="25">
        <v>20</v>
      </c>
    </row>
    <row r="424" spans="1:5" x14ac:dyDescent="0.25">
      <c r="A424" s="122"/>
      <c r="B424" s="122"/>
      <c r="C424" s="11" t="s">
        <v>75</v>
      </c>
      <c r="D424" s="11" t="s">
        <v>390</v>
      </c>
      <c r="E424" s="25">
        <v>55</v>
      </c>
    </row>
    <row r="425" spans="1:5" x14ac:dyDescent="0.25">
      <c r="A425" s="122"/>
      <c r="B425" s="122"/>
      <c r="C425" s="11" t="s">
        <v>75</v>
      </c>
      <c r="D425" s="11" t="s">
        <v>389</v>
      </c>
      <c r="E425" s="25">
        <v>9</v>
      </c>
    </row>
    <row r="426" spans="1:5" x14ac:dyDescent="0.25">
      <c r="A426" s="122"/>
      <c r="B426" s="122"/>
      <c r="C426" s="11" t="s">
        <v>75</v>
      </c>
      <c r="D426" s="11" t="s">
        <v>391</v>
      </c>
      <c r="E426" s="25">
        <v>149</v>
      </c>
    </row>
    <row r="427" spans="1:5" x14ac:dyDescent="0.25">
      <c r="A427" s="122"/>
      <c r="B427" s="122"/>
      <c r="C427" s="11" t="s">
        <v>75</v>
      </c>
      <c r="D427" s="11" t="s">
        <v>388</v>
      </c>
      <c r="E427" s="25">
        <v>55</v>
      </c>
    </row>
    <row r="428" spans="1:5" x14ac:dyDescent="0.25">
      <c r="A428" s="122"/>
      <c r="B428" s="122"/>
      <c r="C428" s="11" t="s">
        <v>76</v>
      </c>
      <c r="D428" s="11" t="s">
        <v>259</v>
      </c>
      <c r="E428" s="25">
        <v>11</v>
      </c>
    </row>
    <row r="429" spans="1:5" x14ac:dyDescent="0.25">
      <c r="A429" s="122"/>
      <c r="B429" s="122"/>
      <c r="C429" s="11" t="s">
        <v>76</v>
      </c>
      <c r="D429" s="11" t="s">
        <v>388</v>
      </c>
      <c r="E429" s="25">
        <v>40</v>
      </c>
    </row>
    <row r="430" spans="1:5" x14ac:dyDescent="0.25">
      <c r="A430" s="122"/>
      <c r="B430" s="122"/>
      <c r="C430" s="11" t="s">
        <v>76</v>
      </c>
      <c r="D430" s="11" t="s">
        <v>391</v>
      </c>
      <c r="E430" s="25">
        <v>40</v>
      </c>
    </row>
    <row r="431" spans="1:5" x14ac:dyDescent="0.25">
      <c r="A431" s="122"/>
      <c r="B431" s="122"/>
      <c r="C431" s="11" t="s">
        <v>77</v>
      </c>
      <c r="D431" s="11" t="s">
        <v>388</v>
      </c>
      <c r="E431" s="25">
        <v>48</v>
      </c>
    </row>
    <row r="432" spans="1:5" x14ac:dyDescent="0.25">
      <c r="A432" s="122"/>
      <c r="B432" s="123"/>
      <c r="C432" s="72"/>
      <c r="D432" s="16" t="s">
        <v>87</v>
      </c>
      <c r="E432" s="73">
        <f>SUM(E420:E431)</f>
        <v>506</v>
      </c>
    </row>
    <row r="433" spans="1:5" x14ac:dyDescent="0.25">
      <c r="A433" s="122"/>
      <c r="B433" s="121" t="s">
        <v>382</v>
      </c>
      <c r="C433" s="11" t="s">
        <v>72</v>
      </c>
      <c r="D433" s="11" t="s">
        <v>259</v>
      </c>
      <c r="E433" s="25">
        <v>31</v>
      </c>
    </row>
    <row r="434" spans="1:5" x14ac:dyDescent="0.25">
      <c r="A434" s="122"/>
      <c r="B434" s="122"/>
      <c r="C434" s="11" t="s">
        <v>73</v>
      </c>
      <c r="D434" s="11" t="s">
        <v>389</v>
      </c>
      <c r="E434" s="25">
        <v>0</v>
      </c>
    </row>
    <row r="435" spans="1:5" x14ac:dyDescent="0.25">
      <c r="A435" s="122"/>
      <c r="B435" s="122"/>
      <c r="C435" s="11" t="s">
        <v>74</v>
      </c>
      <c r="D435" s="11" t="s">
        <v>391</v>
      </c>
      <c r="E435" s="25">
        <v>20</v>
      </c>
    </row>
    <row r="436" spans="1:5" x14ac:dyDescent="0.25">
      <c r="A436" s="122"/>
      <c r="B436" s="122"/>
      <c r="C436" s="11" t="s">
        <v>74</v>
      </c>
      <c r="D436" s="11" t="s">
        <v>390</v>
      </c>
      <c r="E436" s="25">
        <v>1865</v>
      </c>
    </row>
    <row r="437" spans="1:5" x14ac:dyDescent="0.25">
      <c r="A437" s="122"/>
      <c r="B437" s="122"/>
      <c r="C437" s="11" t="s">
        <v>74</v>
      </c>
      <c r="D437" s="11" t="s">
        <v>388</v>
      </c>
      <c r="E437" s="25">
        <v>48</v>
      </c>
    </row>
    <row r="438" spans="1:5" x14ac:dyDescent="0.25">
      <c r="A438" s="122"/>
      <c r="B438" s="122"/>
      <c r="C438" s="11" t="s">
        <v>74</v>
      </c>
      <c r="D438" s="11" t="s">
        <v>259</v>
      </c>
      <c r="E438" s="25">
        <v>1901</v>
      </c>
    </row>
    <row r="439" spans="1:5" x14ac:dyDescent="0.25">
      <c r="A439" s="122"/>
      <c r="B439" s="122"/>
      <c r="C439" s="11" t="s">
        <v>75</v>
      </c>
      <c r="D439" s="11" t="s">
        <v>389</v>
      </c>
      <c r="E439" s="25">
        <v>119</v>
      </c>
    </row>
    <row r="440" spans="1:5" x14ac:dyDescent="0.25">
      <c r="A440" s="122"/>
      <c r="B440" s="122"/>
      <c r="C440" s="11" t="s">
        <v>75</v>
      </c>
      <c r="D440" s="11" t="s">
        <v>391</v>
      </c>
      <c r="E440" s="25">
        <v>148</v>
      </c>
    </row>
    <row r="441" spans="1:5" x14ac:dyDescent="0.25">
      <c r="A441" s="122"/>
      <c r="B441" s="122"/>
      <c r="C441" s="11" t="s">
        <v>75</v>
      </c>
      <c r="D441" s="11" t="s">
        <v>388</v>
      </c>
      <c r="E441" s="25">
        <v>2950</v>
      </c>
    </row>
    <row r="442" spans="1:5" x14ac:dyDescent="0.25">
      <c r="A442" s="122"/>
      <c r="B442" s="122"/>
      <c r="C442" s="11" t="s">
        <v>75</v>
      </c>
      <c r="D442" s="11" t="s">
        <v>390</v>
      </c>
      <c r="E442" s="25">
        <v>2950</v>
      </c>
    </row>
    <row r="443" spans="1:5" x14ac:dyDescent="0.25">
      <c r="A443" s="122"/>
      <c r="B443" s="122"/>
      <c r="C443" s="11" t="s">
        <v>76</v>
      </c>
      <c r="D443" s="11" t="s">
        <v>391</v>
      </c>
      <c r="E443" s="25">
        <v>40</v>
      </c>
    </row>
    <row r="444" spans="1:5" x14ac:dyDescent="0.25">
      <c r="A444" s="122"/>
      <c r="B444" s="122"/>
      <c r="C444" s="11" t="s">
        <v>76</v>
      </c>
      <c r="D444" s="11" t="s">
        <v>388</v>
      </c>
      <c r="E444" s="25">
        <v>40</v>
      </c>
    </row>
    <row r="445" spans="1:5" x14ac:dyDescent="0.25">
      <c r="A445" s="122"/>
      <c r="B445" s="122"/>
      <c r="C445" s="11" t="s">
        <v>76</v>
      </c>
      <c r="D445" s="11" t="s">
        <v>259</v>
      </c>
      <c r="E445" s="25">
        <v>11</v>
      </c>
    </row>
    <row r="446" spans="1:5" x14ac:dyDescent="0.25">
      <c r="A446" s="122"/>
      <c r="B446" s="122"/>
      <c r="C446" s="11" t="s">
        <v>77</v>
      </c>
      <c r="D446" s="11" t="s">
        <v>388</v>
      </c>
      <c r="E446" s="25">
        <v>47</v>
      </c>
    </row>
    <row r="447" spans="1:5" x14ac:dyDescent="0.25">
      <c r="A447" s="122"/>
      <c r="B447" s="123"/>
      <c r="C447" s="72"/>
      <c r="D447" s="16" t="s">
        <v>87</v>
      </c>
      <c r="E447" s="73">
        <f>SUM(E433:E446)</f>
        <v>10170</v>
      </c>
    </row>
    <row r="448" spans="1:5" x14ac:dyDescent="0.25">
      <c r="A448" s="122"/>
      <c r="B448" s="121" t="s">
        <v>383</v>
      </c>
      <c r="C448" s="11" t="s">
        <v>72</v>
      </c>
      <c r="D448" s="11" t="s">
        <v>259</v>
      </c>
      <c r="E448" s="25">
        <v>31</v>
      </c>
    </row>
    <row r="449" spans="1:5" x14ac:dyDescent="0.25">
      <c r="A449" s="122"/>
      <c r="B449" s="122"/>
      <c r="C449" s="11" t="s">
        <v>73</v>
      </c>
      <c r="D449" s="19"/>
      <c r="E449" s="19"/>
    </row>
    <row r="450" spans="1:5" x14ac:dyDescent="0.25">
      <c r="A450" s="122"/>
      <c r="B450" s="122"/>
      <c r="C450" s="11" t="s">
        <v>74</v>
      </c>
      <c r="D450" s="11" t="s">
        <v>391</v>
      </c>
      <c r="E450" s="25">
        <v>8</v>
      </c>
    </row>
    <row r="451" spans="1:5" x14ac:dyDescent="0.25">
      <c r="A451" s="122"/>
      <c r="B451" s="122"/>
      <c r="C451" s="11" t="s">
        <v>75</v>
      </c>
      <c r="D451" s="11" t="s">
        <v>391</v>
      </c>
      <c r="E451" s="25">
        <v>629</v>
      </c>
    </row>
    <row r="452" spans="1:5" x14ac:dyDescent="0.25">
      <c r="A452" s="122"/>
      <c r="B452" s="122"/>
      <c r="C452" s="11" t="s">
        <v>76</v>
      </c>
      <c r="D452" s="19"/>
      <c r="E452" s="19"/>
    </row>
    <row r="453" spans="1:5" x14ac:dyDescent="0.25">
      <c r="A453" s="122"/>
      <c r="B453" s="122"/>
      <c r="C453" s="11" t="s">
        <v>77</v>
      </c>
      <c r="D453" s="19"/>
      <c r="E453" s="19"/>
    </row>
    <row r="454" spans="1:5" x14ac:dyDescent="0.25">
      <c r="A454" s="122"/>
      <c r="B454" s="123"/>
      <c r="C454" s="72"/>
      <c r="D454" s="16" t="s">
        <v>87</v>
      </c>
      <c r="E454" s="73">
        <f>SUM(E448:E453)</f>
        <v>668</v>
      </c>
    </row>
    <row r="455" spans="1:5" x14ac:dyDescent="0.25">
      <c r="A455" s="122"/>
      <c r="B455" s="121" t="s">
        <v>384</v>
      </c>
      <c r="C455" s="11" t="s">
        <v>72</v>
      </c>
      <c r="D455" s="19"/>
      <c r="E455" s="19"/>
    </row>
    <row r="456" spans="1:5" x14ac:dyDescent="0.25">
      <c r="A456" s="122"/>
      <c r="B456" s="122"/>
      <c r="C456" s="11" t="s">
        <v>73</v>
      </c>
      <c r="D456" s="19"/>
      <c r="E456" s="19"/>
    </row>
    <row r="457" spans="1:5" x14ac:dyDescent="0.25">
      <c r="A457" s="122"/>
      <c r="B457" s="122"/>
      <c r="C457" s="11" t="s">
        <v>74</v>
      </c>
      <c r="D457" s="11" t="s">
        <v>391</v>
      </c>
      <c r="E457" s="25">
        <v>8</v>
      </c>
    </row>
    <row r="458" spans="1:5" x14ac:dyDescent="0.25">
      <c r="A458" s="122"/>
      <c r="B458" s="122"/>
      <c r="C458" s="11" t="s">
        <v>75</v>
      </c>
      <c r="D458" s="11" t="s">
        <v>388</v>
      </c>
      <c r="E458" s="25">
        <v>5</v>
      </c>
    </row>
    <row r="459" spans="1:5" x14ac:dyDescent="0.25">
      <c r="A459" s="122"/>
      <c r="B459" s="122"/>
      <c r="C459" s="11" t="s">
        <v>75</v>
      </c>
      <c r="D459" s="11" t="s">
        <v>391</v>
      </c>
      <c r="E459" s="25">
        <v>24</v>
      </c>
    </row>
    <row r="460" spans="1:5" x14ac:dyDescent="0.25">
      <c r="A460" s="122"/>
      <c r="B460" s="122"/>
      <c r="C460" s="11" t="s">
        <v>76</v>
      </c>
      <c r="D460" s="11" t="s">
        <v>391</v>
      </c>
      <c r="E460" s="25">
        <v>10</v>
      </c>
    </row>
    <row r="461" spans="1:5" x14ac:dyDescent="0.25">
      <c r="A461" s="122"/>
      <c r="B461" s="122"/>
      <c r="C461" s="11" t="s">
        <v>77</v>
      </c>
      <c r="D461" s="19"/>
      <c r="E461" s="19"/>
    </row>
    <row r="462" spans="1:5" x14ac:dyDescent="0.25">
      <c r="A462" s="123"/>
      <c r="B462" s="123"/>
      <c r="C462" s="72"/>
      <c r="D462" s="16" t="s">
        <v>87</v>
      </c>
      <c r="E462" s="73">
        <f>SUM(E455:E461)</f>
        <v>47</v>
      </c>
    </row>
    <row r="463" spans="1:5" x14ac:dyDescent="0.25">
      <c r="A463" s="121" t="s">
        <v>78</v>
      </c>
      <c r="B463" s="121" t="s">
        <v>380</v>
      </c>
      <c r="C463" s="11" t="s">
        <v>79</v>
      </c>
      <c r="D463" s="11" t="s">
        <v>388</v>
      </c>
      <c r="E463" s="25">
        <v>81</v>
      </c>
    </row>
    <row r="464" spans="1:5" x14ac:dyDescent="0.25">
      <c r="A464" s="122"/>
      <c r="B464" s="122"/>
      <c r="C464" s="11" t="s">
        <v>79</v>
      </c>
      <c r="D464" s="11" t="s">
        <v>389</v>
      </c>
      <c r="E464" s="25">
        <v>3</v>
      </c>
    </row>
    <row r="465" spans="1:5" x14ac:dyDescent="0.25">
      <c r="A465" s="122"/>
      <c r="B465" s="122"/>
      <c r="C465" s="11" t="s">
        <v>80</v>
      </c>
      <c r="D465" s="19"/>
      <c r="E465" s="19"/>
    </row>
    <row r="466" spans="1:5" x14ac:dyDescent="0.25">
      <c r="A466" s="122"/>
      <c r="B466" s="122"/>
      <c r="C466" s="11" t="s">
        <v>81</v>
      </c>
      <c r="D466" s="11" t="s">
        <v>388</v>
      </c>
      <c r="E466" s="25">
        <v>51</v>
      </c>
    </row>
    <row r="467" spans="1:5" x14ac:dyDescent="0.25">
      <c r="A467" s="122"/>
      <c r="B467" s="122"/>
      <c r="C467" s="11" t="s">
        <v>82</v>
      </c>
      <c r="D467" s="11" t="s">
        <v>388</v>
      </c>
      <c r="E467" s="25">
        <v>2148</v>
      </c>
    </row>
    <row r="468" spans="1:5" x14ac:dyDescent="0.25">
      <c r="A468" s="122"/>
      <c r="B468" s="122"/>
      <c r="C468" s="11" t="s">
        <v>83</v>
      </c>
      <c r="D468" s="11" t="s">
        <v>391</v>
      </c>
      <c r="E468" s="25">
        <v>154</v>
      </c>
    </row>
    <row r="469" spans="1:5" x14ac:dyDescent="0.25">
      <c r="A469" s="122"/>
      <c r="B469" s="122"/>
      <c r="C469" s="11" t="s">
        <v>84</v>
      </c>
      <c r="D469" s="11" t="s">
        <v>388</v>
      </c>
      <c r="E469" s="25">
        <v>70</v>
      </c>
    </row>
    <row r="470" spans="1:5" x14ac:dyDescent="0.25">
      <c r="A470" s="122"/>
      <c r="B470" s="122"/>
      <c r="C470" s="11" t="s">
        <v>84</v>
      </c>
      <c r="D470" s="11" t="s">
        <v>391</v>
      </c>
      <c r="E470" s="25">
        <v>46</v>
      </c>
    </row>
    <row r="471" spans="1:5" x14ac:dyDescent="0.25">
      <c r="A471" s="122"/>
      <c r="B471" s="122"/>
      <c r="C471" s="11" t="s">
        <v>85</v>
      </c>
      <c r="D471" s="11" t="s">
        <v>390</v>
      </c>
      <c r="E471" s="25">
        <v>615</v>
      </c>
    </row>
    <row r="472" spans="1:5" x14ac:dyDescent="0.25">
      <c r="A472" s="122"/>
      <c r="B472" s="122"/>
      <c r="C472" s="11" t="s">
        <v>86</v>
      </c>
      <c r="D472" s="11" t="s">
        <v>388</v>
      </c>
      <c r="E472" s="25">
        <v>10343</v>
      </c>
    </row>
    <row r="473" spans="1:5" x14ac:dyDescent="0.25">
      <c r="A473" s="122"/>
      <c r="B473" s="123"/>
      <c r="C473" s="72"/>
      <c r="D473" s="16" t="s">
        <v>87</v>
      </c>
      <c r="E473" s="73">
        <f>SUM(E463:E472)</f>
        <v>13511</v>
      </c>
    </row>
    <row r="474" spans="1:5" x14ac:dyDescent="0.25">
      <c r="A474" s="122"/>
      <c r="B474" s="121" t="s">
        <v>381</v>
      </c>
      <c r="C474" s="11" t="s">
        <v>79</v>
      </c>
      <c r="D474" s="11" t="s">
        <v>389</v>
      </c>
      <c r="E474" s="25">
        <v>3</v>
      </c>
    </row>
    <row r="475" spans="1:5" x14ac:dyDescent="0.25">
      <c r="A475" s="122"/>
      <c r="B475" s="122"/>
      <c r="C475" s="11" t="s">
        <v>79</v>
      </c>
      <c r="D475" s="11" t="s">
        <v>388</v>
      </c>
      <c r="E475" s="25">
        <v>81</v>
      </c>
    </row>
    <row r="476" spans="1:5" x14ac:dyDescent="0.25">
      <c r="A476" s="122"/>
      <c r="B476" s="122"/>
      <c r="C476" s="11" t="s">
        <v>80</v>
      </c>
      <c r="D476" s="19"/>
      <c r="E476" s="19"/>
    </row>
    <row r="477" spans="1:5" x14ac:dyDescent="0.25">
      <c r="A477" s="122"/>
      <c r="B477" s="122"/>
      <c r="C477" s="11" t="s">
        <v>81</v>
      </c>
      <c r="D477" s="11" t="s">
        <v>388</v>
      </c>
      <c r="E477" s="25">
        <v>44</v>
      </c>
    </row>
    <row r="478" spans="1:5" x14ac:dyDescent="0.25">
      <c r="A478" s="122"/>
      <c r="B478" s="122"/>
      <c r="C478" s="11" t="s">
        <v>82</v>
      </c>
      <c r="D478" s="11" t="s">
        <v>388</v>
      </c>
      <c r="E478" s="25">
        <v>148</v>
      </c>
    </row>
    <row r="479" spans="1:5" x14ac:dyDescent="0.25">
      <c r="A479" s="122"/>
      <c r="B479" s="122"/>
      <c r="C479" s="11" t="s">
        <v>83</v>
      </c>
      <c r="D479" s="11" t="s">
        <v>391</v>
      </c>
      <c r="E479" s="25">
        <v>154</v>
      </c>
    </row>
    <row r="480" spans="1:5" x14ac:dyDescent="0.25">
      <c r="A480" s="122"/>
      <c r="B480" s="122"/>
      <c r="C480" s="11" t="s">
        <v>84</v>
      </c>
      <c r="D480" s="11" t="s">
        <v>388</v>
      </c>
      <c r="E480" s="25">
        <v>55</v>
      </c>
    </row>
    <row r="481" spans="1:5" x14ac:dyDescent="0.25">
      <c r="A481" s="122"/>
      <c r="B481" s="122"/>
      <c r="C481" s="11" t="s">
        <v>84</v>
      </c>
      <c r="D481" s="11" t="s">
        <v>391</v>
      </c>
      <c r="E481" s="25">
        <v>46</v>
      </c>
    </row>
    <row r="482" spans="1:5" x14ac:dyDescent="0.25">
      <c r="A482" s="122"/>
      <c r="B482" s="122"/>
      <c r="C482" s="11" t="s">
        <v>85</v>
      </c>
      <c r="D482" s="11" t="s">
        <v>390</v>
      </c>
      <c r="E482" s="25">
        <v>615</v>
      </c>
    </row>
    <row r="483" spans="1:5" x14ac:dyDescent="0.25">
      <c r="A483" s="122"/>
      <c r="B483" s="122"/>
      <c r="C483" s="11" t="s">
        <v>86</v>
      </c>
      <c r="D483" s="11" t="s">
        <v>388</v>
      </c>
      <c r="E483" s="25">
        <v>182</v>
      </c>
    </row>
    <row r="484" spans="1:5" x14ac:dyDescent="0.25">
      <c r="A484" s="122"/>
      <c r="B484" s="123"/>
      <c r="C484" s="72"/>
      <c r="D484" s="16" t="s">
        <v>87</v>
      </c>
      <c r="E484" s="73">
        <f>SUM(E474:E483)</f>
        <v>1328</v>
      </c>
    </row>
    <row r="485" spans="1:5" x14ac:dyDescent="0.25">
      <c r="A485" s="122"/>
      <c r="B485" s="121" t="s">
        <v>382</v>
      </c>
      <c r="C485" s="11" t="s">
        <v>79</v>
      </c>
      <c r="D485" s="11" t="s">
        <v>389</v>
      </c>
      <c r="E485" s="25">
        <v>3</v>
      </c>
    </row>
    <row r="486" spans="1:5" x14ac:dyDescent="0.25">
      <c r="A486" s="122"/>
      <c r="B486" s="122"/>
      <c r="C486" s="11" t="s">
        <v>79</v>
      </c>
      <c r="D486" s="11" t="s">
        <v>388</v>
      </c>
      <c r="E486" s="25">
        <v>81</v>
      </c>
    </row>
    <row r="487" spans="1:5" x14ac:dyDescent="0.25">
      <c r="A487" s="122"/>
      <c r="B487" s="122"/>
      <c r="C487" s="11" t="s">
        <v>80</v>
      </c>
      <c r="D487" s="19"/>
      <c r="E487" s="19"/>
    </row>
    <row r="488" spans="1:5" x14ac:dyDescent="0.25">
      <c r="A488" s="122"/>
      <c r="B488" s="122"/>
      <c r="C488" s="11" t="s">
        <v>81</v>
      </c>
      <c r="D488" s="11" t="s">
        <v>388</v>
      </c>
      <c r="E488" s="25">
        <v>50</v>
      </c>
    </row>
    <row r="489" spans="1:5" x14ac:dyDescent="0.25">
      <c r="A489" s="122"/>
      <c r="B489" s="122"/>
      <c r="C489" s="11" t="s">
        <v>82</v>
      </c>
      <c r="D489" s="11" t="s">
        <v>388</v>
      </c>
      <c r="E489" s="25">
        <v>2148</v>
      </c>
    </row>
    <row r="490" spans="1:5" x14ac:dyDescent="0.25">
      <c r="A490" s="122"/>
      <c r="B490" s="122"/>
      <c r="C490" s="11" t="s">
        <v>83</v>
      </c>
      <c r="D490" s="11" t="s">
        <v>391</v>
      </c>
      <c r="E490" s="25">
        <v>154</v>
      </c>
    </row>
    <row r="491" spans="1:5" x14ac:dyDescent="0.25">
      <c r="A491" s="122"/>
      <c r="B491" s="122"/>
      <c r="C491" s="11" t="s">
        <v>84</v>
      </c>
      <c r="D491" s="11" t="s">
        <v>388</v>
      </c>
      <c r="E491" s="25">
        <v>16</v>
      </c>
    </row>
    <row r="492" spans="1:5" x14ac:dyDescent="0.25">
      <c r="A492" s="122"/>
      <c r="B492" s="122"/>
      <c r="C492" s="11" t="s">
        <v>84</v>
      </c>
      <c r="D492" s="11" t="s">
        <v>259</v>
      </c>
      <c r="E492" s="25">
        <v>40</v>
      </c>
    </row>
    <row r="493" spans="1:5" x14ac:dyDescent="0.25">
      <c r="A493" s="122"/>
      <c r="B493" s="122"/>
      <c r="C493" s="11" t="s">
        <v>84</v>
      </c>
      <c r="D493" s="11" t="s">
        <v>391</v>
      </c>
      <c r="E493" s="25">
        <v>43</v>
      </c>
    </row>
    <row r="494" spans="1:5" x14ac:dyDescent="0.25">
      <c r="A494" s="122"/>
      <c r="B494" s="122"/>
      <c r="C494" s="11" t="s">
        <v>85</v>
      </c>
      <c r="D494" s="11" t="s">
        <v>390</v>
      </c>
      <c r="E494" s="25">
        <v>615</v>
      </c>
    </row>
    <row r="495" spans="1:5" x14ac:dyDescent="0.25">
      <c r="A495" s="122"/>
      <c r="B495" s="122"/>
      <c r="C495" s="11" t="s">
        <v>86</v>
      </c>
      <c r="D495" s="11" t="s">
        <v>388</v>
      </c>
      <c r="E495" s="25">
        <v>10343</v>
      </c>
    </row>
    <row r="496" spans="1:5" x14ac:dyDescent="0.25">
      <c r="A496" s="122"/>
      <c r="B496" s="123"/>
      <c r="C496" s="72"/>
      <c r="D496" s="16" t="s">
        <v>87</v>
      </c>
      <c r="E496" s="73">
        <f>SUM(E485:E495)</f>
        <v>13493</v>
      </c>
    </row>
    <row r="497" spans="1:5" x14ac:dyDescent="0.25">
      <c r="A497" s="122"/>
      <c r="B497" s="121" t="s">
        <v>383</v>
      </c>
      <c r="C497" s="11" t="s">
        <v>79</v>
      </c>
      <c r="D497" s="19"/>
      <c r="E497" s="19"/>
    </row>
    <row r="498" spans="1:5" x14ac:dyDescent="0.25">
      <c r="A498" s="122"/>
      <c r="B498" s="122"/>
      <c r="C498" s="11" t="s">
        <v>80</v>
      </c>
      <c r="D498" s="19"/>
      <c r="E498" s="19"/>
    </row>
    <row r="499" spans="1:5" x14ac:dyDescent="0.25">
      <c r="A499" s="122"/>
      <c r="B499" s="122"/>
      <c r="C499" s="11" t="s">
        <v>81</v>
      </c>
      <c r="D499" s="19"/>
      <c r="E499" s="19"/>
    </row>
    <row r="500" spans="1:5" x14ac:dyDescent="0.25">
      <c r="A500" s="122"/>
      <c r="B500" s="122"/>
      <c r="C500" s="11" t="s">
        <v>82</v>
      </c>
      <c r="D500" s="19"/>
      <c r="E500" s="19"/>
    </row>
    <row r="501" spans="1:5" x14ac:dyDescent="0.25">
      <c r="A501" s="122"/>
      <c r="B501" s="122"/>
      <c r="C501" s="11" t="s">
        <v>83</v>
      </c>
      <c r="D501" s="19"/>
      <c r="E501" s="19"/>
    </row>
    <row r="502" spans="1:5" x14ac:dyDescent="0.25">
      <c r="A502" s="122"/>
      <c r="B502" s="122"/>
      <c r="C502" s="11" t="s">
        <v>84</v>
      </c>
      <c r="D502" s="19"/>
      <c r="E502" s="19"/>
    </row>
    <row r="503" spans="1:5" x14ac:dyDescent="0.25">
      <c r="A503" s="122"/>
      <c r="B503" s="122"/>
      <c r="C503" s="11" t="s">
        <v>85</v>
      </c>
      <c r="D503" s="19"/>
      <c r="E503" s="19"/>
    </row>
    <row r="504" spans="1:5" x14ac:dyDescent="0.25">
      <c r="A504" s="122"/>
      <c r="B504" s="122"/>
      <c r="C504" s="11" t="s">
        <v>86</v>
      </c>
      <c r="D504" s="19"/>
      <c r="E504" s="19"/>
    </row>
    <row r="505" spans="1:5" x14ac:dyDescent="0.25">
      <c r="A505" s="122"/>
      <c r="B505" s="123"/>
      <c r="C505" s="72"/>
      <c r="D505" s="16" t="s">
        <v>87</v>
      </c>
      <c r="E505" s="72"/>
    </row>
    <row r="506" spans="1:5" x14ac:dyDescent="0.25">
      <c r="A506" s="122"/>
      <c r="B506" s="121" t="s">
        <v>384</v>
      </c>
      <c r="C506" s="11" t="s">
        <v>79</v>
      </c>
      <c r="D506" s="19"/>
      <c r="E506" s="19"/>
    </row>
    <row r="507" spans="1:5" x14ac:dyDescent="0.25">
      <c r="A507" s="122"/>
      <c r="B507" s="122"/>
      <c r="C507" s="11" t="s">
        <v>80</v>
      </c>
      <c r="D507" s="19"/>
      <c r="E507" s="19"/>
    </row>
    <row r="508" spans="1:5" x14ac:dyDescent="0.25">
      <c r="A508" s="122"/>
      <c r="B508" s="122"/>
      <c r="C508" s="11" t="s">
        <v>81</v>
      </c>
      <c r="D508" s="19"/>
      <c r="E508" s="19"/>
    </row>
    <row r="509" spans="1:5" x14ac:dyDescent="0.25">
      <c r="A509" s="122"/>
      <c r="B509" s="122"/>
      <c r="C509" s="11" t="s">
        <v>82</v>
      </c>
      <c r="D509" s="19"/>
      <c r="E509" s="19"/>
    </row>
    <row r="510" spans="1:5" x14ac:dyDescent="0.25">
      <c r="A510" s="122"/>
      <c r="B510" s="122"/>
      <c r="C510" s="11" t="s">
        <v>83</v>
      </c>
      <c r="D510" s="11" t="s">
        <v>388</v>
      </c>
      <c r="E510" s="25">
        <v>15</v>
      </c>
    </row>
    <row r="511" spans="1:5" x14ac:dyDescent="0.25">
      <c r="A511" s="122"/>
      <c r="B511" s="122"/>
      <c r="C511" s="11" t="s">
        <v>84</v>
      </c>
      <c r="D511" s="19"/>
      <c r="E511" s="19"/>
    </row>
    <row r="512" spans="1:5" x14ac:dyDescent="0.25">
      <c r="A512" s="122"/>
      <c r="B512" s="122"/>
      <c r="C512" s="11" t="s">
        <v>85</v>
      </c>
      <c r="D512" s="19"/>
      <c r="E512" s="19"/>
    </row>
    <row r="513" spans="1:6" x14ac:dyDescent="0.25">
      <c r="A513" s="122"/>
      <c r="B513" s="122"/>
      <c r="C513" s="11" t="s">
        <v>86</v>
      </c>
      <c r="D513" s="19"/>
      <c r="E513" s="19"/>
    </row>
    <row r="514" spans="1:6" x14ac:dyDescent="0.25">
      <c r="A514" s="123"/>
      <c r="B514" s="123"/>
      <c r="C514" s="72"/>
      <c r="D514" s="16" t="s">
        <v>87</v>
      </c>
      <c r="E514" s="73">
        <v>15</v>
      </c>
    </row>
    <row r="515" spans="1:6" x14ac:dyDescent="0.25">
      <c r="A515" s="72"/>
      <c r="B515" s="72"/>
      <c r="C515" s="72"/>
      <c r="D515" s="16" t="s">
        <v>87</v>
      </c>
      <c r="E515" s="73">
        <f>SUM(E19,E31,E44,E52,E60,E67,E74,E81,E88,E95,E107,E119,E131,E140,E148,E164,E175,E191,E197,E203,E217,E230,E244,E251,E258,E282,E306,E329,E337,E345,E350,E355,E360,E365,E370,E379,E385,E394,E399,E404,E419,E432,E447,E454,E462,E473,E484,E496,E514)</f>
        <v>343876</v>
      </c>
    </row>
    <row r="516" spans="1:6" x14ac:dyDescent="0.25">
      <c r="A516" s="120" t="s">
        <v>1</v>
      </c>
      <c r="B516" s="120"/>
      <c r="C516" s="120"/>
      <c r="D516" s="120"/>
      <c r="E516" s="120"/>
      <c r="F516" s="120"/>
    </row>
    <row r="517" spans="1:6" x14ac:dyDescent="0.25">
      <c r="A517" s="120" t="s">
        <v>1</v>
      </c>
      <c r="B517" s="120"/>
      <c r="C517" s="120"/>
      <c r="D517" s="120"/>
      <c r="E517" s="120"/>
      <c r="F517" s="120"/>
    </row>
  </sheetData>
  <mergeCells count="69">
    <mergeCell ref="A516:F516"/>
    <mergeCell ref="A517:F517"/>
    <mergeCell ref="A463:A514"/>
    <mergeCell ref="B463:B473"/>
    <mergeCell ref="B474:B484"/>
    <mergeCell ref="B485:B496"/>
    <mergeCell ref="B497:B505"/>
    <mergeCell ref="B506:B514"/>
    <mergeCell ref="A405:A462"/>
    <mergeCell ref="B405:B419"/>
    <mergeCell ref="B420:B432"/>
    <mergeCell ref="B433:B447"/>
    <mergeCell ref="B448:B454"/>
    <mergeCell ref="B455:B462"/>
    <mergeCell ref="A371:A404"/>
    <mergeCell ref="B371:B379"/>
    <mergeCell ref="B380:B385"/>
    <mergeCell ref="B386:B394"/>
    <mergeCell ref="B395:B399"/>
    <mergeCell ref="B400:B404"/>
    <mergeCell ref="A346:A370"/>
    <mergeCell ref="B346:B350"/>
    <mergeCell ref="B351:B355"/>
    <mergeCell ref="B356:B360"/>
    <mergeCell ref="B361:B365"/>
    <mergeCell ref="B366:B370"/>
    <mergeCell ref="A259:A345"/>
    <mergeCell ref="B259:B282"/>
    <mergeCell ref="B283:B306"/>
    <mergeCell ref="B307:B329"/>
    <mergeCell ref="B330:B337"/>
    <mergeCell ref="B338:B345"/>
    <mergeCell ref="A204:A258"/>
    <mergeCell ref="B204:B217"/>
    <mergeCell ref="B218:B230"/>
    <mergeCell ref="B231:B244"/>
    <mergeCell ref="B245:B251"/>
    <mergeCell ref="B252:B258"/>
    <mergeCell ref="A149:A203"/>
    <mergeCell ref="B149:B164"/>
    <mergeCell ref="B165:B175"/>
    <mergeCell ref="B176:B191"/>
    <mergeCell ref="B192:B197"/>
    <mergeCell ref="B198:B203"/>
    <mergeCell ref="A96:A148"/>
    <mergeCell ref="B96:B107"/>
    <mergeCell ref="B108:B119"/>
    <mergeCell ref="B120:B131"/>
    <mergeCell ref="B132:B140"/>
    <mergeCell ref="B141:B148"/>
    <mergeCell ref="A61:A95"/>
    <mergeCell ref="B61:B67"/>
    <mergeCell ref="B68:B74"/>
    <mergeCell ref="B75:B81"/>
    <mergeCell ref="B82:B88"/>
    <mergeCell ref="B89:B95"/>
    <mergeCell ref="A7:A60"/>
    <mergeCell ref="B7:B19"/>
    <mergeCell ref="B20:B31"/>
    <mergeCell ref="B32:B44"/>
    <mergeCell ref="B45:B52"/>
    <mergeCell ref="B53:B60"/>
    <mergeCell ref="A1:F1"/>
    <mergeCell ref="A2:F2"/>
    <mergeCell ref="A3:A6"/>
    <mergeCell ref="B3:B6"/>
    <mergeCell ref="C3:C6"/>
    <mergeCell ref="D3:D6"/>
    <mergeCell ref="E3: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2</vt:i4>
      </vt:variant>
    </vt:vector>
  </HeadingPairs>
  <TitlesOfParts>
    <vt:vector size="14" baseType="lpstr">
      <vt:lpstr>1</vt:lpstr>
      <vt:lpstr>2</vt:lpstr>
      <vt:lpstr>3</vt:lpstr>
      <vt:lpstr>4</vt:lpstr>
      <vt:lpstr>5</vt:lpstr>
      <vt:lpstr>6</vt:lpstr>
      <vt:lpstr>7</vt:lpstr>
      <vt:lpstr>8</vt:lpstr>
      <vt:lpstr>9</vt:lpstr>
      <vt:lpstr>10</vt:lpstr>
      <vt:lpstr>11</vt:lpstr>
      <vt:lpstr>12</vt:lpstr>
      <vt:lpstr>'12'!page\x2dtotal</vt:lpstr>
      <vt:lpstr>'12'!page\x2dtotal\x2dmaster0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2020-02-03T12:08:35Z</dcterms:created>
  <dcterms:modified xsi:type="dcterms:W3CDTF">2021-03-15T12:58:39Z</dcterms:modified>
</cp:coreProperties>
</file>